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Ghodbunder Road\Harshan Ravindra Vanjiwale\"/>
    </mc:Choice>
  </mc:AlternateContent>
  <xr:revisionPtr revIDLastSave="0" documentId="13_ncr:1_{1DE68354-28DA-4618-8586-26CE9AC773B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1" i="4" l="1"/>
  <c r="I18" i="4"/>
  <c r="H23" i="4" l="1"/>
  <c r="H25" i="4" s="1"/>
  <c r="H31" i="4"/>
  <c r="P12" i="4" l="1"/>
  <c r="Q12" i="4" s="1"/>
  <c r="P11" i="4"/>
  <c r="P10" i="4"/>
  <c r="P9" i="4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<sst xmlns="http://schemas.openxmlformats.org/spreadsheetml/2006/main" count="33" uniqueCount="30">
  <si>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</si>
  <si>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</si>
  <si>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</si>
  <si>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</si>
  <si>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</si>
  <si>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</si>
  <si>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</si>
  <si>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</si>
  <si>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</si>
  <si>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</si>
  <si>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</si>
  <si>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</si>
  <si>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</si>
  <si>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av</t>
  </si>
  <si>
    <t>sd</t>
  </si>
  <si>
    <t>rd</t>
  </si>
  <si>
    <t>bv</t>
  </si>
  <si>
    <t>rera ca</t>
  </si>
  <si>
    <t>encl bal</t>
  </si>
  <si>
    <t>fb</t>
  </si>
  <si>
    <t>rate</t>
  </si>
  <si>
    <t>fmv</t>
  </si>
  <si>
    <t>Flat No. 3701, 37th Floor, Building No T6D, Ariadne, Eirene , Village - Dhokali, Taluka - Thane,</t>
  </si>
  <si>
    <t>agreeement -  09.12.21</t>
  </si>
  <si>
    <t>mv</t>
  </si>
  <si>
    <t>17.10.24</t>
  </si>
  <si>
    <t>03.10.24</t>
  </si>
  <si>
    <t>30.08.24</t>
  </si>
  <si>
    <t>02.08.24</t>
  </si>
  <si>
    <t>car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</si>
</sst>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3"/>
      <color rgb="FF88828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4" fillId="0" borderId="0" xfId="0" applyFont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474248-1976-4653-B27D-B0A55DB62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8630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47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E072B7-0E3D-4D6A-B2F9-4D409E564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886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239349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B49FC0-28B3-4B37-8D85-DE965B7E6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73749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FD73D4-4B64-4448-9406-7B8F07695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48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919E6C-9300-4637-AAC5-25F5D9201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239349</xdr:colOff>
      <xdr:row>52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77D615-A05D-4D6D-BDF0-CF0618265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73749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286981</xdr:colOff>
      <xdr:row>45</xdr:row>
      <xdr:rowOff>39302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EEF814-5EA8-41ED-8081-533F27D7C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21381" cy="8611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49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16B6EF-A180-4213-B4B2-2A6E082B5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286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34502E-5C6F-4D4E-8CED-D0698E148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5439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49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99EF5B-36E5-4C22-9E18-B365C8B18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201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topLeftCell="D1" zoomScaleNormal="100" workbookViewId="0">
      <selection activeCell="R4" sqref="R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568</v>
      </c>
      <c r="C2" s="4">
        <f>B2*1.2</f>
        <v>681.6</v>
      </c>
      <c r="D2" s="4">
        <f t="shared" ref="D2:D13" si="2">C2*1.2</f>
        <v>817.92</v>
      </c>
      <c r="E2" s="5">
        <f t="shared" ref="E2:E13" si="3">R2</f>
        <v>10500000</v>
      </c>
      <c r="F2" s="10">
        <f t="shared" ref="F2:F13" si="4">ROUND((E2/B2),0)</f>
        <v>18486</v>
      </c>
      <c r="G2" s="10">
        <f t="shared" ref="G2:G13" si="5">ROUND((E2/C2),0)</f>
        <v>15405</v>
      </c>
      <c r="H2" s="10">
        <f t="shared" ref="H2:H13" si="6">ROUND((E2/D2),0)</f>
        <v>12837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568</v>
      </c>
      <c r="R2" s="2">
        <v>10500000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568</v>
      </c>
      <c r="C3" s="4">
        <f t="shared" ref="C3:C15" si="9">B3*1.2</f>
        <v>681.6</v>
      </c>
      <c r="D3" s="4">
        <f t="shared" si="2"/>
        <v>817.92</v>
      </c>
      <c r="E3" s="17">
        <f t="shared" si="3"/>
        <v>11000000</v>
      </c>
      <c r="F3" s="15">
        <f t="shared" si="4"/>
        <v>19366</v>
      </c>
      <c r="G3" s="10">
        <f t="shared" si="5"/>
        <v>16138</v>
      </c>
      <c r="H3" s="10">
        <f t="shared" si="6"/>
        <v>13449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568</v>
      </c>
      <c r="R3" s="2">
        <v>11000000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570</v>
      </c>
      <c r="C4" s="4">
        <f t="shared" si="9"/>
        <v>684</v>
      </c>
      <c r="D4" s="4">
        <f t="shared" si="2"/>
        <v>820.8</v>
      </c>
      <c r="E4" s="17">
        <f t="shared" si="3"/>
        <v>10000000</v>
      </c>
      <c r="F4" s="10">
        <f t="shared" si="4"/>
        <v>17544</v>
      </c>
      <c r="G4" s="10">
        <f t="shared" si="5"/>
        <v>14620</v>
      </c>
      <c r="H4" s="10">
        <f t="shared" si="6"/>
        <v>12183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570</v>
      </c>
      <c r="R4" s="2">
        <v>10000000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568</v>
      </c>
      <c r="C5" s="4">
        <f t="shared" si="9"/>
        <v>681.6</v>
      </c>
      <c r="D5" s="4">
        <f t="shared" si="2"/>
        <v>817.92</v>
      </c>
      <c r="E5" s="17">
        <f t="shared" si="3"/>
        <v>10100000</v>
      </c>
      <c r="F5" s="10">
        <f t="shared" si="4"/>
        <v>17782</v>
      </c>
      <c r="G5" s="10">
        <f t="shared" si="5"/>
        <v>14818</v>
      </c>
      <c r="H5" s="10">
        <f t="shared" si="6"/>
        <v>12348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568</v>
      </c>
      <c r="R5" s="2">
        <v>10100000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568</v>
      </c>
      <c r="C6" s="4">
        <f t="shared" si="9"/>
        <v>681.6</v>
      </c>
      <c r="D6" s="4">
        <f t="shared" si="2"/>
        <v>817.92</v>
      </c>
      <c r="E6" s="17">
        <f t="shared" si="3"/>
        <v>11200000</v>
      </c>
      <c r="F6" s="15">
        <f t="shared" si="4"/>
        <v>19718</v>
      </c>
      <c r="G6" s="10">
        <f t="shared" si="5"/>
        <v>16432</v>
      </c>
      <c r="H6" s="10">
        <f t="shared" si="6"/>
        <v>13693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568</v>
      </c>
      <c r="R6" s="2">
        <v>11200000</v>
      </c>
      <c r="S6" s="8"/>
      <c r="T6" s="8"/>
    </row>
    <row r="7" spans="1:20" x14ac:dyDescent="0.25">
      <c r="A7" s="4">
        <f t="shared" si="0"/>
        <v>0</v>
      </c>
      <c r="B7" s="4">
        <f t="shared" si="1"/>
        <v>567</v>
      </c>
      <c r="C7" s="4">
        <f t="shared" si="9"/>
        <v>680.4</v>
      </c>
      <c r="D7" s="4">
        <f t="shared" si="2"/>
        <v>816.4799999999999</v>
      </c>
      <c r="E7" s="17">
        <f t="shared" si="3"/>
        <v>12500000</v>
      </c>
      <c r="F7" s="10">
        <f t="shared" si="4"/>
        <v>22046</v>
      </c>
      <c r="G7" s="10">
        <f t="shared" si="5"/>
        <v>18372</v>
      </c>
      <c r="H7" s="10">
        <f t="shared" si="6"/>
        <v>15310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567</v>
      </c>
      <c r="R7" s="2">
        <v>12500000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568</v>
      </c>
      <c r="C8" s="4">
        <f t="shared" si="9"/>
        <v>681.6</v>
      </c>
      <c r="D8" s="4">
        <f t="shared" si="2"/>
        <v>817.92</v>
      </c>
      <c r="E8" s="17">
        <f t="shared" si="3"/>
        <v>9500000</v>
      </c>
      <c r="F8" s="15">
        <f t="shared" si="4"/>
        <v>16725</v>
      </c>
      <c r="G8" s="10">
        <f t="shared" si="5"/>
        <v>13938</v>
      </c>
      <c r="H8" s="10">
        <f t="shared" si="6"/>
        <v>11615</v>
      </c>
      <c r="I8" s="10" t="e">
        <f>#REF!</f>
        <v>#REF!</v>
      </c>
      <c r="J8" s="4" t="str">
        <f t="shared" si="7"/>
        <v>17.10.24</v>
      </c>
      <c r="O8">
        <v>0</v>
      </c>
      <c r="P8">
        <f t="shared" si="8"/>
        <v>0</v>
      </c>
      <c r="Q8">
        <v>568</v>
      </c>
      <c r="R8" s="2">
        <v>9500000</v>
      </c>
      <c r="S8" s="8" t="s">
        <v>25</v>
      </c>
      <c r="T8" s="8"/>
    </row>
    <row r="9" spans="1:20" x14ac:dyDescent="0.25">
      <c r="A9" s="4">
        <f t="shared" si="0"/>
        <v>0</v>
      </c>
      <c r="B9" s="4">
        <f t="shared" si="1"/>
        <v>919</v>
      </c>
      <c r="C9" s="4">
        <f t="shared" si="9"/>
        <v>1102.8</v>
      </c>
      <c r="D9" s="4">
        <f t="shared" si="2"/>
        <v>1323.36</v>
      </c>
      <c r="E9" s="17">
        <f t="shared" si="3"/>
        <v>14299972</v>
      </c>
      <c r="F9" s="10">
        <f t="shared" si="4"/>
        <v>15560</v>
      </c>
      <c r="G9" s="10">
        <f t="shared" si="5"/>
        <v>12967</v>
      </c>
      <c r="H9" s="10">
        <f t="shared" si="6"/>
        <v>10806</v>
      </c>
      <c r="I9" s="10" t="e">
        <f>#REF!</f>
        <v>#REF!</v>
      </c>
      <c r="J9" s="4" t="str">
        <f t="shared" si="7"/>
        <v>03.10.24</v>
      </c>
      <c r="O9">
        <v>0</v>
      </c>
      <c r="P9">
        <f t="shared" si="8"/>
        <v>0</v>
      </c>
      <c r="Q9">
        <v>919</v>
      </c>
      <c r="R9" s="2">
        <v>14299972</v>
      </c>
      <c r="S9" s="8" t="s">
        <v>26</v>
      </c>
      <c r="T9" s="8"/>
    </row>
    <row r="10" spans="1:20" x14ac:dyDescent="0.25">
      <c r="A10" s="4">
        <f t="shared" si="0"/>
        <v>0</v>
      </c>
      <c r="B10" s="4">
        <f t="shared" si="1"/>
        <v>1057</v>
      </c>
      <c r="C10" s="4">
        <f t="shared" si="9"/>
        <v>1268.3999999999999</v>
      </c>
      <c r="D10" s="4">
        <f t="shared" si="2"/>
        <v>1522.0799999999997</v>
      </c>
      <c r="E10" s="17">
        <f t="shared" si="3"/>
        <v>19000000</v>
      </c>
      <c r="F10" s="10">
        <f t="shared" si="4"/>
        <v>17975</v>
      </c>
      <c r="G10" s="10">
        <f t="shared" si="5"/>
        <v>14980</v>
      </c>
      <c r="H10" s="10">
        <f t="shared" si="6"/>
        <v>12483</v>
      </c>
      <c r="I10" s="10" t="e">
        <f>#REF!</f>
        <v>#REF!</v>
      </c>
      <c r="J10" s="4" t="str">
        <f t="shared" si="7"/>
        <v>30.08.24</v>
      </c>
      <c r="O10">
        <v>0</v>
      </c>
      <c r="P10">
        <f t="shared" si="8"/>
        <v>0</v>
      </c>
      <c r="Q10">
        <v>1057</v>
      </c>
      <c r="R10" s="2">
        <v>19000000</v>
      </c>
      <c r="S10" s="8" t="s">
        <v>27</v>
      </c>
      <c r="T10" s="8"/>
    </row>
    <row r="11" spans="1:20" x14ac:dyDescent="0.25">
      <c r="A11" s="4">
        <f t="shared" si="0"/>
        <v>0</v>
      </c>
      <c r="B11" s="4">
        <f t="shared" si="1"/>
        <v>915</v>
      </c>
      <c r="C11" s="4">
        <f t="shared" si="9"/>
        <v>1098</v>
      </c>
      <c r="D11" s="4">
        <f t="shared" si="2"/>
        <v>1317.6</v>
      </c>
      <c r="E11" s="17">
        <f t="shared" si="3"/>
        <v>18000000</v>
      </c>
      <c r="F11" s="10">
        <f t="shared" si="4"/>
        <v>19672</v>
      </c>
      <c r="G11" s="10">
        <f t="shared" si="5"/>
        <v>16393</v>
      </c>
      <c r="H11" s="10">
        <f t="shared" si="6"/>
        <v>13661</v>
      </c>
      <c r="I11" s="10" t="e">
        <f>#REF!</f>
        <v>#REF!</v>
      </c>
      <c r="J11" s="4" t="str">
        <f t="shared" si="7"/>
        <v>02.08.24</v>
      </c>
      <c r="O11">
        <v>0</v>
      </c>
      <c r="P11">
        <f t="shared" si="8"/>
        <v>0</v>
      </c>
      <c r="Q11">
        <v>915</v>
      </c>
      <c r="R11" s="2">
        <v>18000000</v>
      </c>
      <c r="S11" s="8" t="s">
        <v>28</v>
      </c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7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9:Q12" si="10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7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7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7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E16" s="8"/>
      <c r="F16" s="8"/>
      <c r="G16" s="8"/>
      <c r="H16" s="8"/>
      <c r="I16" s="8"/>
    </row>
    <row r="17" spans="7:24" x14ac:dyDescent="0.25">
      <c r="G17" t="s">
        <v>22</v>
      </c>
    </row>
    <row r="18" spans="7:24" x14ac:dyDescent="0.25">
      <c r="G18" t="s">
        <v>17</v>
      </c>
      <c r="H18">
        <v>520</v>
      </c>
      <c r="I18">
        <f>48.34*10.764</f>
        <v>520.33176000000003</v>
      </c>
    </row>
    <row r="19" spans="7:24" x14ac:dyDescent="0.25">
      <c r="G19" t="s">
        <v>18</v>
      </c>
      <c r="H19">
        <v>33</v>
      </c>
    </row>
    <row r="20" spans="7:24" x14ac:dyDescent="0.25">
      <c r="G20" t="s">
        <v>19</v>
      </c>
      <c r="H20">
        <v>15</v>
      </c>
    </row>
    <row r="21" spans="7:24" x14ac:dyDescent="0.25">
      <c r="H21">
        <f>SUM(H18:H20)</f>
        <v>568</v>
      </c>
    </row>
    <row r="22" spans="7:24" x14ac:dyDescent="0.25">
      <c r="G22" s="6" t="s">
        <v>20</v>
      </c>
      <c r="H22" s="6">
        <v>17000</v>
      </c>
    </row>
    <row r="23" spans="7:24" x14ac:dyDescent="0.25">
      <c r="G23" t="s">
        <v>21</v>
      </c>
      <c r="H23">
        <f>H22*H21</f>
        <v>9656000</v>
      </c>
    </row>
    <row r="24" spans="7:24" ht="16.5" x14ac:dyDescent="0.25">
      <c r="G24" t="s">
        <v>29</v>
      </c>
      <c r="H24">
        <v>800000</v>
      </c>
      <c r="I24" s="16"/>
      <c r="J24" s="8"/>
      <c r="P24" s="11"/>
      <c r="Q24" s="11"/>
      <c r="R24" s="13"/>
      <c r="T24" s="11"/>
      <c r="U24" s="11"/>
      <c r="V24" s="11"/>
      <c r="W24" s="11"/>
      <c r="X24" s="11"/>
    </row>
    <row r="25" spans="7:24" ht="16.5" x14ac:dyDescent="0.25">
      <c r="H25">
        <f>H24+H23</f>
        <v>10456000</v>
      </c>
      <c r="I25" s="16"/>
      <c r="J25" s="8"/>
      <c r="P25" s="11"/>
      <c r="Q25" s="11"/>
      <c r="R25" s="13"/>
      <c r="T25" s="11"/>
      <c r="U25" s="11"/>
      <c r="V25" s="11"/>
      <c r="W25" s="11"/>
      <c r="X25" s="11"/>
    </row>
    <row r="26" spans="7:24" ht="16.5" x14ac:dyDescent="0.25">
      <c r="I26" s="16"/>
      <c r="J26" s="8"/>
      <c r="P26" s="11"/>
      <c r="Q26" s="11"/>
      <c r="R26" s="13"/>
      <c r="T26" s="11"/>
      <c r="U26" s="11"/>
      <c r="V26" s="11"/>
      <c r="W26" s="11"/>
      <c r="X26" s="11"/>
    </row>
    <row r="27" spans="7:24" x14ac:dyDescent="0.25">
      <c r="G27" t="s">
        <v>23</v>
      </c>
      <c r="P27" s="11"/>
      <c r="Q27" s="14"/>
      <c r="R27" s="14"/>
      <c r="T27" s="14"/>
      <c r="U27" s="14"/>
      <c r="V27" s="11"/>
      <c r="W27" s="11"/>
      <c r="X27" s="11"/>
    </row>
    <row r="28" spans="7:24" x14ac:dyDescent="0.25">
      <c r="G28" t="s">
        <v>13</v>
      </c>
      <c r="H28">
        <v>7420693</v>
      </c>
      <c r="P28" s="11"/>
      <c r="Q28" s="11"/>
      <c r="R28" s="11"/>
      <c r="T28" s="11"/>
      <c r="U28" s="11"/>
      <c r="V28" s="11"/>
      <c r="W28" s="11"/>
      <c r="X28" s="11"/>
    </row>
    <row r="29" spans="7:24" x14ac:dyDescent="0.25">
      <c r="G29" t="s">
        <v>14</v>
      </c>
      <c r="H29">
        <v>489900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15</v>
      </c>
      <c r="H30">
        <v>30000</v>
      </c>
      <c r="P30" s="11"/>
      <c r="Q30" s="11"/>
      <c r="R30" s="12"/>
      <c r="T30" s="12"/>
      <c r="U30" s="12"/>
      <c r="V30" s="11"/>
      <c r="W30" s="11"/>
      <c r="X30" s="11"/>
    </row>
    <row r="31" spans="7:24" x14ac:dyDescent="0.25">
      <c r="G31" t="s">
        <v>16</v>
      </c>
      <c r="H31">
        <f>H30+H29+H28</f>
        <v>7940593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G32" t="s">
        <v>24</v>
      </c>
      <c r="H32">
        <v>6164225</v>
      </c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S35" s="6"/>
      <c r="T35" s="11"/>
      <c r="U35" s="11"/>
      <c r="V35" s="11"/>
      <c r="W35" s="11"/>
      <c r="X35" s="11"/>
    </row>
    <row r="36" spans="16:24" x14ac:dyDescent="0.25">
      <c r="Q36" s="11"/>
      <c r="R36" s="11"/>
    </row>
    <row r="37" spans="16:24" x14ac:dyDescent="0.25">
      <c r="Q37" s="11"/>
      <c r="R37" s="11"/>
      <c r="T37" s="6"/>
    </row>
    <row r="38" spans="16:24" x14ac:dyDescent="0.25">
      <c r="P38" s="11"/>
      <c r="Q38" s="11"/>
      <c r="R38" s="11"/>
      <c r="S38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2024-11-08T05:24:30Z</dcterms:modified>
</cp:coreProperties>
</file>