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Kandivali (East)\Maria Goretty Bella Dias\"/>
    </mc:Choice>
  </mc:AlternateContent>
  <xr:revisionPtr revIDLastSave="0" documentId="13_ncr:1_{A1322DA2-02AB-4E80-AE55-CE69CD9DAC4B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8" i="4" l="1"/>
  <c r="Q5" i="4" l="1"/>
  <c r="G31" i="4"/>
  <c r="Q4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<sst xmlns="http://schemas.openxmlformats.org/spreadsheetml/2006/main" count="134" uniqueCount="92">
  <si>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</si>
  <si>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</si>
  <si>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</si>
  <si>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</si>
  <si>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</si>
  <si>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</si>
  <si>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</si>
  <si>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</si>
  <si>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</si>
  <si>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</si>
  <si>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</si>
  <si>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</si>
  <si>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</si>
  <si>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</si>
  <si>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</si>
  <si>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</si>
  <si>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</si>
  <si>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</si>
  <si>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</si>
  <si>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</si>
  <si>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</si>
  <si>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</si>
  <si>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</si>
  <si>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</si>
  <si>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</si>
  <si>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</si>
  <si>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</si>
  <si>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</si>
  <si>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</si>
  <si>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</si>
  <si>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</si>
  <si>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</si>
  <si>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</si>
  <si>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</si>
  <si>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</si>
  <si>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</si>
  <si>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</si>
  <si>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</si>
  <si>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</si>
  <si>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</si>
  <si>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</si>
  <si>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</si>
  <si>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</si>
  <si>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</si>
  <si>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</si>
  <si>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</si>
  <si>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</si>
  <si>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</si>
  <si>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</si>
  <si>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</si>
  <si>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</si>
  <si>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</si>
  <si>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</si>
  <si>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</si>
  <si>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</si>
  <si>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</si>
  <si>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</si>
  <si>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</si>
  <si>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</si>
  <si>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</si>
  <si>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</si>
  <si>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</si>
  <si>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</si>
  <si>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</si>
  <si>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</si>
  <si>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</si>
  <si>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</si>
  <si>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</si>
  <si>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</si>
  <si>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</si>
  <si>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</si>
  <si>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</si>
  <si>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</si>
  <si>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</si>
  <si>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</si>
  <si>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</si>
  <si>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</si>
  <si>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</si>
  <si>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</si>
  <si>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</si>
  <si>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</si>
  <si>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</si>
  <si>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</si>
  <si>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</si>
  <si>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14.09.2017</t>
  </si>
  <si>
    <t>IGR-08.08.24</t>
  </si>
  <si>
    <t>IGR-21.05.24</t>
  </si>
  <si>
    <t>IGR-25.04.24</t>
  </si>
  <si>
    <t>IGR-20.10.22</t>
  </si>
  <si>
    <t>MCA</t>
  </si>
  <si>
    <t>OTHER AREA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</si>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</sst>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266700</xdr:colOff>
      <xdr:row>1</xdr:row>
      <xdr:rowOff>19050</xdr:rowOff>
    </xdr:from>
    <xdr:to>
      <xdr:col>25</xdr:col>
      <xdr:colOff>29482</xdr:colOff>
      <xdr:row>15</xdr:row>
      <xdr:rowOff>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AC0AB-37F3-4456-9453-1072FB5B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6825" y="266700"/>
          <a:ext cx="6496957" cy="29150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D252E5-88CC-4470-B452-8339A49BF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EFCAA-17C0-4757-8436-D6B2E018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F9A64B-8735-4151-ADC1-EF31892D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411BB-490B-4E60-8E29-8E1B32846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4A32C9-A49B-4B46-9365-19C9226A2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9A75E-0A97-4A38-AEDD-FAEA9EEE3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R24" sqref="R2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10</v>
      </c>
      <c r="B2" s="38">
        <v>2</v>
      </c>
      <c r="C2" s="38">
        <v>13</v>
      </c>
      <c r="D2" s="38">
        <v>3</v>
      </c>
      <c r="E2" s="39">
        <f t="shared" ref="E2:I23" si="0">B2/12</f>
        <v>0.16666666666666666</v>
      </c>
      <c r="F2" s="39">
        <f t="shared" ref="F2:F30" si="1">D2/12</f>
        <v>0.25</v>
      </c>
      <c r="G2" s="39">
        <f t="shared" ref="G2:G30" si="2">A2+E2</f>
        <v>10.166666666666666</v>
      </c>
      <c r="H2" s="39">
        <f t="shared" ref="H2:H30" si="3">C2+F2</f>
        <v>13.25</v>
      </c>
      <c r="I2" s="40">
        <f t="shared" ref="I2:I22" si="4">G2*H2</f>
        <v>134.70833333333331</v>
      </c>
      <c r="J2" s="40">
        <f>I2</f>
        <v>134.70833333333331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7</v>
      </c>
      <c r="B3" s="38">
        <v>0</v>
      </c>
      <c r="C3" s="38">
        <v>9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7</v>
      </c>
      <c r="H3" s="39">
        <f t="shared" si="3"/>
        <v>9</v>
      </c>
      <c r="I3" s="40">
        <f t="shared" si="4"/>
        <v>63</v>
      </c>
      <c r="J3" s="40">
        <f>J2+I3</f>
        <v>197.70833333333331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6</v>
      </c>
      <c r="B4" s="38">
        <v>0</v>
      </c>
      <c r="C4" s="38">
        <v>3</v>
      </c>
      <c r="D4" s="38">
        <v>9</v>
      </c>
      <c r="E4" s="39">
        <f t="shared" si="0"/>
        <v>0</v>
      </c>
      <c r="F4" s="39">
        <f t="shared" si="1"/>
        <v>0.75</v>
      </c>
      <c r="G4" s="39">
        <f t="shared" si="2"/>
        <v>6</v>
      </c>
      <c r="H4" s="39">
        <f t="shared" si="3"/>
        <v>3.75</v>
      </c>
      <c r="I4" s="40">
        <f t="shared" si="4"/>
        <v>22.5</v>
      </c>
      <c r="J4" s="40">
        <f t="shared" ref="J4:J30" si="5">J3+I4</f>
        <v>220.20833333333331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11</v>
      </c>
      <c r="B5" s="38">
        <v>4</v>
      </c>
      <c r="C5" s="38">
        <v>8</v>
      </c>
      <c r="D5" s="38">
        <v>10</v>
      </c>
      <c r="E5" s="39">
        <f t="shared" si="0"/>
        <v>0.33333333333333331</v>
      </c>
      <c r="F5" s="39">
        <f t="shared" si="1"/>
        <v>0.83333333333333337</v>
      </c>
      <c r="G5" s="39">
        <f t="shared" si="2"/>
        <v>11.333333333333334</v>
      </c>
      <c r="H5" s="39">
        <f t="shared" si="3"/>
        <v>8.8333333333333339</v>
      </c>
      <c r="I5" s="40">
        <f t="shared" si="4"/>
        <v>100.11111111111113</v>
      </c>
      <c r="J5" s="40">
        <f t="shared" si="5"/>
        <v>320.31944444444446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5</v>
      </c>
      <c r="B6" s="38">
        <v>2</v>
      </c>
      <c r="C6" s="38">
        <v>4</v>
      </c>
      <c r="D6" s="38">
        <v>0</v>
      </c>
      <c r="E6" s="39">
        <f t="shared" si="0"/>
        <v>0.16666666666666666</v>
      </c>
      <c r="F6" s="39">
        <f t="shared" si="1"/>
        <v>0</v>
      </c>
      <c r="G6" s="39">
        <f t="shared" si="2"/>
        <v>5.166666666666667</v>
      </c>
      <c r="H6" s="39">
        <f t="shared" si="3"/>
        <v>4</v>
      </c>
      <c r="I6" s="40">
        <f t="shared" si="4"/>
        <v>20.666666666666668</v>
      </c>
      <c r="J6" s="40">
        <f t="shared" si="5"/>
        <v>340.98611111111114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3</v>
      </c>
      <c r="B7" s="38">
        <v>10</v>
      </c>
      <c r="C7" s="38">
        <v>2</v>
      </c>
      <c r="D7" s="38">
        <v>10</v>
      </c>
      <c r="E7" s="39">
        <f t="shared" si="0"/>
        <v>0.83333333333333337</v>
      </c>
      <c r="F7" s="39">
        <f t="shared" si="1"/>
        <v>0.83333333333333337</v>
      </c>
      <c r="G7" s="39">
        <f t="shared" si="2"/>
        <v>3.8333333333333335</v>
      </c>
      <c r="H7" s="39">
        <f t="shared" si="3"/>
        <v>2.8333333333333335</v>
      </c>
      <c r="I7" s="40">
        <f t="shared" si="4"/>
        <v>10.861111111111112</v>
      </c>
      <c r="J7" s="40">
        <f t="shared" si="5"/>
        <v>351.84722222222223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351.84722222222223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351.84722222222223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351.84722222222223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351.84722222222223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351.84722222222223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351.84722222222223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351.84722222222223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351.84722222222223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351.84722222222223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351.84722222222223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351.84722222222223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351.84722222222223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351.84722222222223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351.84722222222223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351.84722222222223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351.84722222222223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351.84722222222223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351.84722222222223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351.84722222222223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351.84722222222223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351.84722222222223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351.84722222222223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351.84722222222223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27200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24200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24200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27200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410</v>
      </c>
      <c r="D18" s="24"/>
    </row>
    <row r="19" spans="1:5" x14ac:dyDescent="0.25">
      <c r="A19" s="15" t="s">
        <v>73</v>
      </c>
      <c r="B19" s="6"/>
      <c r="C19" s="30">
        <f>C18*C16</f>
        <v>11152000</v>
      </c>
      <c r="D19" s="71"/>
      <c r="E19" s="65"/>
    </row>
    <row r="20" spans="1:5" x14ac:dyDescent="0.25">
      <c r="A20" s="15" t="s">
        <v>24</v>
      </c>
      <c r="C20" s="31">
        <f>C19*90%</f>
        <v>10036800</v>
      </c>
      <c r="D20" s="30"/>
      <c r="E20" s="65"/>
    </row>
    <row r="21" spans="1:5" x14ac:dyDescent="0.25">
      <c r="A21" s="15" t="s">
        <v>25</v>
      </c>
      <c r="C21" s="31">
        <f>C19*80%</f>
        <v>8921600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1230000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23233.333333333332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J27" sqref="J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369.63576</v>
      </c>
      <c r="C2" s="4">
        <f t="shared" ref="C2:C16" si="1">B2*1.2</f>
        <v>443.56291199999998</v>
      </c>
      <c r="D2" s="4">
        <f t="shared" ref="D2:D16" si="2">C2*1.2</f>
        <v>532.27549439999996</v>
      </c>
      <c r="E2" s="5">
        <f t="shared" ref="E2:E16" si="3">R2</f>
        <v>9700000</v>
      </c>
      <c r="F2" s="73">
        <f t="shared" ref="F2:F15" si="4">ROUND((E2/B2),0)</f>
        <v>26242</v>
      </c>
      <c r="G2" s="73">
        <f t="shared" ref="G2:G15" si="5">ROUND((E2/C2),0)</f>
        <v>21868</v>
      </c>
      <c r="H2" s="73">
        <f t="shared" ref="H2:H15" si="6">ROUND((E2/D2),0)</f>
        <v>18224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34.34*10.764</f>
        <v>369.63576</v>
      </c>
      <c r="R2" s="74">
        <v>9700000</v>
      </c>
      <c r="S2" s="74" t="s">
        <v>85</v>
      </c>
    </row>
    <row r="3" spans="1:19" x14ac:dyDescent="0.25">
      <c r="A3" s="4">
        <v>2</v>
      </c>
      <c r="B3" s="4">
        <f t="shared" si="0"/>
        <v>363.93083999999999</v>
      </c>
      <c r="C3" s="4">
        <f t="shared" si="1"/>
        <v>436.71700799999996</v>
      </c>
      <c r="D3" s="4">
        <f t="shared" si="2"/>
        <v>524.06040959999996</v>
      </c>
      <c r="E3" s="5">
        <f t="shared" si="3"/>
        <v>7500000</v>
      </c>
      <c r="F3" s="4">
        <f t="shared" si="4"/>
        <v>20608</v>
      </c>
      <c r="G3" s="4">
        <f t="shared" si="5"/>
        <v>17174</v>
      </c>
      <c r="H3" s="4">
        <f t="shared" si="6"/>
        <v>14311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33.81*10.764</f>
        <v>363.93083999999999</v>
      </c>
      <c r="R3" s="2">
        <v>7500000</v>
      </c>
      <c r="S3" s="2" t="s">
        <v>86</v>
      </c>
    </row>
    <row r="4" spans="1:19" x14ac:dyDescent="0.25">
      <c r="A4" s="4">
        <v>3</v>
      </c>
      <c r="B4" s="4">
        <f t="shared" si="0"/>
        <v>363.50028000000003</v>
      </c>
      <c r="C4" s="4">
        <f t="shared" si="1"/>
        <v>436.20033600000005</v>
      </c>
      <c r="D4" s="4">
        <f t="shared" si="2"/>
        <v>523.44040319999999</v>
      </c>
      <c r="E4" s="5">
        <f t="shared" si="3"/>
        <v>8850000</v>
      </c>
      <c r="F4" s="73">
        <f t="shared" si="4"/>
        <v>24347</v>
      </c>
      <c r="G4" s="73">
        <f t="shared" si="5"/>
        <v>20289</v>
      </c>
      <c r="H4" s="73">
        <f t="shared" si="6"/>
        <v>16907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33.77*10.764</f>
        <v>363.50028000000003</v>
      </c>
      <c r="R4" s="74">
        <v>8850000</v>
      </c>
      <c r="S4" s="74" t="s">
        <v>87</v>
      </c>
    </row>
    <row r="5" spans="1:19" x14ac:dyDescent="0.25">
      <c r="A5" s="4">
        <v>4</v>
      </c>
      <c r="B5" s="4">
        <f t="shared" si="0"/>
        <v>371.14271999999994</v>
      </c>
      <c r="C5" s="4">
        <f t="shared" si="1"/>
        <v>445.37126399999994</v>
      </c>
      <c r="D5" s="4">
        <f t="shared" si="2"/>
        <v>534.44551679999995</v>
      </c>
      <c r="E5" s="5">
        <f t="shared" si="3"/>
        <v>8500000</v>
      </c>
      <c r="F5" s="75">
        <f t="shared" si="4"/>
        <v>22902</v>
      </c>
      <c r="G5" s="75">
        <f t="shared" si="5"/>
        <v>19085</v>
      </c>
      <c r="H5" s="75">
        <f t="shared" si="6"/>
        <v>15904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 t="shared" si="9"/>
        <v>0</v>
      </c>
      <c r="Q5" s="76">
        <f>34.48*10.764</f>
        <v>371.14271999999994</v>
      </c>
      <c r="R5" s="77">
        <v>8500000</v>
      </c>
      <c r="S5" s="77" t="s">
        <v>88</v>
      </c>
    </row>
    <row r="6" spans="1:19" x14ac:dyDescent="0.25">
      <c r="A6" s="4">
        <v>5</v>
      </c>
      <c r="B6" s="4">
        <f t="shared" si="0"/>
        <v>372</v>
      </c>
      <c r="C6" s="4">
        <f t="shared" si="1"/>
        <v>446.4</v>
      </c>
      <c r="D6" s="4">
        <f t="shared" si="2"/>
        <v>535.67999999999995</v>
      </c>
      <c r="E6" s="5">
        <f t="shared" si="3"/>
        <v>11000000</v>
      </c>
      <c r="F6" s="73">
        <f t="shared" si="4"/>
        <v>29570</v>
      </c>
      <c r="G6" s="73">
        <f t="shared" si="5"/>
        <v>24642</v>
      </c>
      <c r="H6" s="73">
        <f t="shared" si="6"/>
        <v>20535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372</v>
      </c>
      <c r="R6" s="74">
        <v>11000000</v>
      </c>
      <c r="S6" s="2"/>
    </row>
    <row r="7" spans="1:19" x14ac:dyDescent="0.25">
      <c r="A7" s="4">
        <v>6</v>
      </c>
      <c r="B7" s="4">
        <f t="shared" si="0"/>
        <v>378</v>
      </c>
      <c r="C7" s="4">
        <f t="shared" si="1"/>
        <v>453.59999999999997</v>
      </c>
      <c r="D7" s="4">
        <f t="shared" si="2"/>
        <v>544.31999999999994</v>
      </c>
      <c r="E7" s="5">
        <f t="shared" si="3"/>
        <v>10700000</v>
      </c>
      <c r="F7" s="73">
        <f t="shared" si="4"/>
        <v>28307</v>
      </c>
      <c r="G7" s="73">
        <f t="shared" si="5"/>
        <v>23589</v>
      </c>
      <c r="H7" s="73">
        <f t="shared" si="6"/>
        <v>19658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378</v>
      </c>
      <c r="R7" s="74">
        <v>10700000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6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89</v>
      </c>
      <c r="G25" s="52">
        <v>352</v>
      </c>
    </row>
    <row r="26" spans="1:19" s="10" customFormat="1" x14ac:dyDescent="0.25">
      <c r="F26" s="52" t="s">
        <v>83</v>
      </c>
      <c r="G26" s="52">
        <v>376</v>
      </c>
    </row>
    <row r="27" spans="1:19" s="10" customFormat="1" x14ac:dyDescent="0.25">
      <c r="F27" s="52" t="s">
        <v>90</v>
      </c>
      <c r="G27" s="52">
        <v>34</v>
      </c>
    </row>
    <row r="28" spans="1:19" s="10" customFormat="1" x14ac:dyDescent="0.25">
      <c r="C28" s="67" t="s">
        <v>74</v>
      </c>
      <c r="D28" s="67" t="s">
        <v>84</v>
      </c>
      <c r="F28" s="52" t="s">
        <v>91</v>
      </c>
      <c r="G28" s="52">
        <f>G26+G27</f>
        <v>410</v>
      </c>
    </row>
    <row r="29" spans="1:19" s="10" customFormat="1" x14ac:dyDescent="0.25">
      <c r="C29" s="67" t="s">
        <v>1</v>
      </c>
      <c r="D29" s="67">
        <v>5350000</v>
      </c>
      <c r="F29" s="52" t="s">
        <v>71</v>
      </c>
      <c r="G29" s="52">
        <v>492</v>
      </c>
      <c r="H29" s="10">
        <f>G29/G28</f>
        <v>1.2</v>
      </c>
    </row>
    <row r="30" spans="1:19" s="10" customFormat="1" x14ac:dyDescent="0.25">
      <c r="F30" s="52" t="s">
        <v>72</v>
      </c>
      <c r="G30" s="52">
        <v>25500</v>
      </c>
    </row>
    <row r="31" spans="1:19" s="10" customFormat="1" x14ac:dyDescent="0.25">
      <c r="C31" s="69"/>
      <c r="D31" s="69"/>
      <c r="F31" s="69" t="s">
        <v>73</v>
      </c>
      <c r="G31" s="69">
        <f>G28*G30</f>
        <v>10455000</v>
      </c>
      <c r="H31" s="10">
        <f>G31/D29</f>
        <v>1.9542056074766354</v>
      </c>
    </row>
    <row r="32" spans="1:19" s="10" customFormat="1" x14ac:dyDescent="0.25">
      <c r="C32" s="69"/>
      <c r="D32" s="69"/>
      <c r="F32" s="69" t="s">
        <v>24</v>
      </c>
      <c r="G32" s="69">
        <f>G31*90%</f>
        <v>9409500</v>
      </c>
    </row>
    <row r="33" spans="3:7" s="10" customFormat="1" x14ac:dyDescent="0.25">
      <c r="C33" s="69"/>
      <c r="D33" s="69"/>
      <c r="F33" s="69" t="s">
        <v>25</v>
      </c>
      <c r="G33" s="69">
        <f>G31*80%</f>
        <v>8364000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2024-11-14T09:56:50Z</dcterms:modified>
</cp:coreProperties>
</file>