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SME Credit Centre Borivali (West)\Ashwini Anil Chipkar\"/>
    </mc:Choice>
  </mc:AlternateContent>
  <xr:revisionPtr revIDLastSave="0" documentId="13_ncr:1_{32F089BC-2A8B-431A-BCED-A04D5616BCC8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7" i="4" l="1"/>
  <c r="P5" i="4"/>
  <c r="P4" i="4"/>
  <c r="P3" i="4"/>
  <c r="P2" i="4"/>
  <c r="I28" i="4" l="1"/>
  <c r="I27" i="4"/>
  <c r="I26" i="4"/>
  <c r="I21" i="4" l="1"/>
  <c r="J19" i="4"/>
  <c r="Q12" i="4" l="1"/>
  <c r="P12" i="4"/>
  <c r="P11" i="4"/>
  <c r="Q11" i="4" s="1"/>
  <c r="Q10" i="4"/>
  <c r="P10" i="4"/>
  <c r="P9" i="4"/>
  <c r="Q9" i="4" s="1"/>
  <c r="Q8" i="4"/>
  <c r="P8" i="4"/>
  <c r="Q7" i="4"/>
  <c r="P6" i="4"/>
  <c r="Q5" i="4"/>
  <c r="Q4" i="4"/>
  <c r="Q3" i="4"/>
  <c r="Q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<sst xmlns="http://schemas.openxmlformats.org/spreadsheetml/2006/main" count="30" uniqueCount="27">
  <si>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</si>
  <si>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</si>
  <si>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</si>
  <si>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</si>
  <si>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</si>
  <si>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</si>
  <si>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</si>
  <si>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</si>
  <si>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</si>
  <si>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</si>
  <si>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</si>
  <si>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</si>
  <si>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</si>
  <si>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A21, Ground Floor, Charkop 1 Good People CHSL, Plot No. 604, Sector 6, Village - Charkop, Kandivali West, Mumbai, 400067</t>
  </si>
  <si>
    <t>bua</t>
  </si>
  <si>
    <t>rate</t>
  </si>
  <si>
    <t>fmv</t>
  </si>
  <si>
    <t>previous report  - 2021</t>
  </si>
  <si>
    <t>ground</t>
  </si>
  <si>
    <t>mca</t>
  </si>
  <si>
    <t>first</t>
  </si>
  <si>
    <t>19.09.24</t>
  </si>
  <si>
    <t>26.06.24</t>
  </si>
  <si>
    <t>20.06.24</t>
  </si>
  <si>
    <t>19.03.24</t>
  </si>
  <si>
    <t>weightage remark</t>
  </si>
  <si>
    <t>yoc - 1988 - site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</si>
</sst>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20</xdr:row>
      <xdr:rowOff>180975</xdr:rowOff>
    </xdr:from>
    <xdr:to>
      <xdr:col>27</xdr:col>
      <xdr:colOff>77276</xdr:colOff>
      <xdr:row>44</xdr:row>
      <xdr:rowOff>114929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8A16D-F80F-4A9A-83B6-B0887FD9E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4562475"/>
          <a:ext cx="7706801" cy="4505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54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D15DA-2B77-491B-8F6D-CAABFCFCB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9896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13</xdr:col>
      <xdr:colOff>238125</xdr:colOff>
      <xdr:row>52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32847C-B60D-40D5-9B00-7D0C6A08B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7553325" cy="8867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238125</xdr:colOff>
      <xdr:row>55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F9C046-4D22-4D46-A5A0-3F199D53D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53325" cy="10353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49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B1131D-E626-4A3C-84F0-E10717F79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8867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487034</xdr:colOff>
      <xdr:row>52</xdr:row>
      <xdr:rowOff>48828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6DD594-BDCF-4BD3-993C-6760A5003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9021434" cy="86213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248876</xdr:colOff>
      <xdr:row>40</xdr:row>
      <xdr:rowOff>1064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02B97F-3871-491A-9A24-B6D71C339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783276" cy="7621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J24" sqref="J2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270.89400000000001</v>
      </c>
      <c r="C2" s="4">
        <f>B2*1.2</f>
        <v>325.07279999999997</v>
      </c>
      <c r="D2" s="4">
        <f t="shared" ref="D2:D13" si="2">C2*1.2</f>
        <v>390.08735999999993</v>
      </c>
      <c r="E2" s="5">
        <f t="shared" ref="E2:E13" si="3">R2</f>
        <v>4000000</v>
      </c>
      <c r="F2" s="10">
        <f t="shared" ref="F2:F13" si="4">ROUND((E2/B2),0)</f>
        <v>14766</v>
      </c>
      <c r="G2" s="10">
        <f t="shared" ref="G2:G13" si="5">ROUND((E2/C2),0)</f>
        <v>12305</v>
      </c>
      <c r="H2" s="10">
        <f t="shared" ref="H2:H13" si="6">ROUND((E2/D2),0)</f>
        <v>10254</v>
      </c>
      <c r="I2" s="4" t="e">
        <f>#REF!</f>
        <v>#REF!</v>
      </c>
      <c r="J2" s="4" t="str">
        <f t="shared" ref="J2:J13" si="7">S2</f>
        <v>19.09.24</v>
      </c>
      <c r="O2">
        <v>0</v>
      </c>
      <c r="P2">
        <f>30.2*10.764</f>
        <v>325.07279999999997</v>
      </c>
      <c r="Q2">
        <f t="shared" ref="Q2:Q12" si="8">P2/1.2</f>
        <v>270.89400000000001</v>
      </c>
      <c r="R2" s="2">
        <v>4000000</v>
      </c>
      <c r="S2" s="8" t="s">
        <v>21</v>
      </c>
      <c r="T2" s="8"/>
    </row>
    <row r="3" spans="1:20" x14ac:dyDescent="0.25">
      <c r="A3" s="4">
        <f t="shared" si="0"/>
        <v>0</v>
      </c>
      <c r="B3" s="4">
        <f t="shared" si="1"/>
        <v>224.24999999999997</v>
      </c>
      <c r="C3" s="4">
        <f t="shared" ref="C3:C15" si="9">B3*1.2</f>
        <v>269.09999999999997</v>
      </c>
      <c r="D3" s="4">
        <f t="shared" si="2"/>
        <v>322.91999999999996</v>
      </c>
      <c r="E3" s="5">
        <f t="shared" si="3"/>
        <v>4950000</v>
      </c>
      <c r="F3" s="10">
        <f t="shared" si="4"/>
        <v>22074</v>
      </c>
      <c r="G3" s="15">
        <f t="shared" si="5"/>
        <v>18395</v>
      </c>
      <c r="H3" s="10">
        <f t="shared" si="6"/>
        <v>15329</v>
      </c>
      <c r="I3" s="4" t="e">
        <f>#REF!</f>
        <v>#REF!</v>
      </c>
      <c r="J3" s="4" t="str">
        <f t="shared" si="7"/>
        <v>26.06.24</v>
      </c>
      <c r="O3">
        <v>0</v>
      </c>
      <c r="P3">
        <f>25*10.764</f>
        <v>269.09999999999997</v>
      </c>
      <c r="Q3">
        <f t="shared" si="8"/>
        <v>224.24999999999997</v>
      </c>
      <c r="R3" s="2">
        <v>4950000</v>
      </c>
      <c r="S3" s="8" t="s">
        <v>22</v>
      </c>
      <c r="T3" s="8"/>
    </row>
    <row r="4" spans="1:20" x14ac:dyDescent="0.25">
      <c r="A4" s="4">
        <f t="shared" si="0"/>
        <v>0</v>
      </c>
      <c r="B4" s="4">
        <f t="shared" si="1"/>
        <v>224.24999999999997</v>
      </c>
      <c r="C4" s="4">
        <f t="shared" si="9"/>
        <v>269.09999999999997</v>
      </c>
      <c r="D4" s="4">
        <f t="shared" si="2"/>
        <v>322.91999999999996</v>
      </c>
      <c r="E4" s="5">
        <f t="shared" si="3"/>
        <v>4750000</v>
      </c>
      <c r="F4" s="10">
        <f t="shared" si="4"/>
        <v>21182</v>
      </c>
      <c r="G4" s="10">
        <f t="shared" si="5"/>
        <v>17651</v>
      </c>
      <c r="H4" s="10">
        <f t="shared" si="6"/>
        <v>14710</v>
      </c>
      <c r="I4" s="4" t="e">
        <f>#REF!</f>
        <v>#REF!</v>
      </c>
      <c r="J4" s="4" t="str">
        <f t="shared" si="7"/>
        <v>20.06.24</v>
      </c>
      <c r="O4">
        <v>0</v>
      </c>
      <c r="P4">
        <f>25*10.764</f>
        <v>269.09999999999997</v>
      </c>
      <c r="Q4">
        <f t="shared" si="8"/>
        <v>224.24999999999997</v>
      </c>
      <c r="R4" s="2">
        <v>4750000</v>
      </c>
      <c r="S4" s="8" t="s">
        <v>23</v>
      </c>
      <c r="T4" s="8"/>
    </row>
    <row r="5" spans="1:20" x14ac:dyDescent="0.25">
      <c r="A5" s="4">
        <f t="shared" si="0"/>
        <v>0</v>
      </c>
      <c r="B5" s="4">
        <f t="shared" si="1"/>
        <v>224.24999999999997</v>
      </c>
      <c r="C5" s="4">
        <f t="shared" si="9"/>
        <v>269.09999999999997</v>
      </c>
      <c r="D5" s="4">
        <f t="shared" si="2"/>
        <v>322.91999999999996</v>
      </c>
      <c r="E5" s="5">
        <f t="shared" si="3"/>
        <v>4100000</v>
      </c>
      <c r="F5" s="10">
        <f t="shared" si="4"/>
        <v>18283</v>
      </c>
      <c r="G5" s="10">
        <f t="shared" si="5"/>
        <v>15236</v>
      </c>
      <c r="H5" s="10">
        <f t="shared" si="6"/>
        <v>12697</v>
      </c>
      <c r="I5" s="4" t="e">
        <f>#REF!</f>
        <v>#REF!</v>
      </c>
      <c r="J5" s="4" t="str">
        <f t="shared" si="7"/>
        <v>19.03.24</v>
      </c>
      <c r="O5">
        <v>0</v>
      </c>
      <c r="P5">
        <f>25*10.764</f>
        <v>269.09999999999997</v>
      </c>
      <c r="Q5">
        <f t="shared" si="8"/>
        <v>224.24999999999997</v>
      </c>
      <c r="R5" s="2">
        <v>4100000</v>
      </c>
      <c r="S5" s="8" t="s">
        <v>24</v>
      </c>
      <c r="T5" s="8"/>
    </row>
    <row r="6" spans="1:20" x14ac:dyDescent="0.25">
      <c r="A6" s="4">
        <f t="shared" si="0"/>
        <v>0</v>
      </c>
      <c r="B6" s="4">
        <f t="shared" si="1"/>
        <v>250</v>
      </c>
      <c r="C6" s="4">
        <f t="shared" si="9"/>
        <v>300</v>
      </c>
      <c r="D6" s="4">
        <f t="shared" si="2"/>
        <v>360</v>
      </c>
      <c r="E6" s="5">
        <f t="shared" si="3"/>
        <v>7200000</v>
      </c>
      <c r="F6" s="10">
        <f t="shared" si="4"/>
        <v>28800</v>
      </c>
      <c r="G6" s="15">
        <f t="shared" si="5"/>
        <v>24000</v>
      </c>
      <c r="H6" s="10">
        <f t="shared" si="6"/>
        <v>20000</v>
      </c>
      <c r="I6" s="4" t="e">
        <f>#REF!</f>
        <v>#REF!</v>
      </c>
      <c r="J6" s="4">
        <f t="shared" si="7"/>
        <v>0</v>
      </c>
      <c r="O6">
        <v>0</v>
      </c>
      <c r="P6">
        <f t="shared" ref="P2:P12" si="10">O6/1.2</f>
        <v>0</v>
      </c>
      <c r="Q6">
        <v>250</v>
      </c>
      <c r="R6" s="2">
        <v>7200000</v>
      </c>
      <c r="S6" s="8"/>
      <c r="T6" s="8"/>
    </row>
    <row r="7" spans="1:20" x14ac:dyDescent="0.25">
      <c r="A7" s="4">
        <f t="shared" si="0"/>
        <v>0</v>
      </c>
      <c r="B7" s="4">
        <f t="shared" si="1"/>
        <v>224.24999999999997</v>
      </c>
      <c r="C7" s="4">
        <f t="shared" si="9"/>
        <v>269.09999999999997</v>
      </c>
      <c r="D7" s="4">
        <f t="shared" si="2"/>
        <v>322.91999999999996</v>
      </c>
      <c r="E7" s="5">
        <f t="shared" si="3"/>
        <v>6500000</v>
      </c>
      <c r="F7" s="10">
        <f t="shared" si="4"/>
        <v>28986</v>
      </c>
      <c r="G7" s="15">
        <f t="shared" si="5"/>
        <v>24155</v>
      </c>
      <c r="H7" s="10">
        <f t="shared" si="6"/>
        <v>20129</v>
      </c>
      <c r="I7" s="4" t="e">
        <f>#REF!</f>
        <v>#REF!</v>
      </c>
      <c r="J7" s="4">
        <f t="shared" si="7"/>
        <v>0</v>
      </c>
      <c r="O7">
        <v>0</v>
      </c>
      <c r="P7">
        <f>25*10.764</f>
        <v>269.09999999999997</v>
      </c>
      <c r="Q7">
        <f t="shared" si="8"/>
        <v>224.24999999999997</v>
      </c>
      <c r="R7" s="2">
        <v>6500000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0"/>
        <v>0</v>
      </c>
      <c r="Q10">
        <f t="shared" si="8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0"/>
        <v>0</v>
      </c>
      <c r="Q11">
        <f t="shared" si="8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0"/>
        <v>0</v>
      </c>
      <c r="Q12">
        <f t="shared" si="8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H17" t="s">
        <v>13</v>
      </c>
    </row>
    <row r="19" spans="7:24" x14ac:dyDescent="0.25">
      <c r="H19" t="s">
        <v>14</v>
      </c>
      <c r="I19">
        <v>269</v>
      </c>
      <c r="J19">
        <f>25*10.7645</f>
        <v>269.11250000000001</v>
      </c>
    </row>
    <row r="20" spans="7:24" x14ac:dyDescent="0.25">
      <c r="H20" t="s">
        <v>15</v>
      </c>
      <c r="I20">
        <v>20300</v>
      </c>
      <c r="R20" t="s">
        <v>17</v>
      </c>
    </row>
    <row r="21" spans="7:24" x14ac:dyDescent="0.25">
      <c r="H21" t="s">
        <v>16</v>
      </c>
      <c r="I21">
        <f>I20*I19</f>
        <v>5460700</v>
      </c>
    </row>
    <row r="22" spans="7:24" x14ac:dyDescent="0.25">
      <c r="G22" s="6"/>
      <c r="H22" s="6"/>
    </row>
    <row r="23" spans="7:24" x14ac:dyDescent="0.25">
      <c r="J23" t="s">
        <v>26</v>
      </c>
    </row>
    <row r="24" spans="7:24" x14ac:dyDescent="0.25">
      <c r="I24" t="s">
        <v>25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H25" t="s">
        <v>19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H26" t="s">
        <v>18</v>
      </c>
      <c r="I26">
        <f>30.11*9.79</f>
        <v>294.77689999999996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H27" t="s">
        <v>20</v>
      </c>
      <c r="I27">
        <f>30.11*9.79</f>
        <v>294.77689999999996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I28">
        <f>SUM(I26:I27)</f>
        <v>589.55379999999991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2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2024-11-14T05:33:47Z</dcterms:modified>
</cp:coreProperties>
</file>