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JAWAHAR NAGAR-2 BRANCH- GOREGAON (WEST)\Rahul Jitendra Shah\"/>
    </mc:Choice>
  </mc:AlternateContent>
  <xr:revisionPtr revIDLastSave="0" documentId="13_ncr:1_{57FD24BE-E8E4-44CE-BA17-58052AC8284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P22" i="4" l="1"/>
  <c r="H19" i="4" l="1"/>
  <c r="Q32" i="4" l="1"/>
  <c r="Q31" i="4"/>
  <c r="Q30" i="4"/>
  <c r="P4" i="4" l="1"/>
  <c r="P3" i="4"/>
  <c r="G21" i="4"/>
  <c r="G30" i="4"/>
  <c r="Q12" i="4" l="1"/>
  <c r="P12" i="4"/>
  <c r="P11" i="4"/>
  <c r="Q11" i="4" s="1"/>
  <c r="P9" i="4"/>
  <c r="P8" i="4"/>
  <c r="Q7" i="4"/>
  <c r="P6" i="4"/>
  <c r="P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<sst xmlns="http://schemas.openxmlformats.org/spreadsheetml/2006/main" count="170" uniqueCount="31">
  <si>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</si>
  <si>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</si>
  <si>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</si>
  <si>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</si>
  <si>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</si>
  <si>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</si>
  <si>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</si>
  <si>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</si>
  <si>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</si>
  <si>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</si>
  <si>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</si>
  <si>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</si>
  <si>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</si>
  <si>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37, 1st Floor, Building No 2, Wing - A, Borivali Ganjawala CHSL, S V P Road, Village - Eksar, Borivali West</t>
  </si>
  <si>
    <t>agreemetn - 02.02.2017</t>
  </si>
  <si>
    <t>av</t>
  </si>
  <si>
    <t>sd</t>
  </si>
  <si>
    <t>rd</t>
  </si>
  <si>
    <t>mv</t>
  </si>
  <si>
    <t>bua</t>
  </si>
  <si>
    <t>rate</t>
  </si>
  <si>
    <t>fmv</t>
  </si>
  <si>
    <t>yoc - 1977 = pg no. 17</t>
  </si>
  <si>
    <t>oc - 1977</t>
  </si>
  <si>
    <t>04.10.24</t>
  </si>
  <si>
    <t>13.09.24</t>
  </si>
  <si>
    <t>14.08.24</t>
  </si>
  <si>
    <t>mca</t>
  </si>
  <si>
    <t>30000 on ca</t>
  </si>
  <si>
    <t>flat used as office</t>
  </si>
  <si>
    <t>478 - area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</si>
</sst>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A82FC8-72A7-4996-9169-AA3B96749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6DDEF1-8CDD-44C2-9D23-016596D2F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819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36EC1-75FC-402D-980F-522AFDA8D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696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47</xdr:row>
      <xdr:rowOff>172650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DC42A6-5CD1-465D-8E28-CD637B2F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674D9-6DB5-40ED-8867-4CA2E8CE2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EDD78-ADB9-492D-B8CB-6D42FC96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91358-3C9E-4A5D-B4EA-E185AA62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F2E628-2517-4243-9E36-527493A7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B7E53-960C-493B-9708-D9A5FEF9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11" sqref="I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16000000</v>
      </c>
      <c r="F2" s="10">
        <f t="shared" ref="F2:F13" si="4">ROUND((E2/B2),0)</f>
        <v>21333</v>
      </c>
      <c r="G2" s="10">
        <f t="shared" ref="G2:G13" si="5">ROUND((E2/C2),0)</f>
        <v>17778</v>
      </c>
      <c r="H2" s="10">
        <f t="shared" ref="H2:H13" si="6">ROUND((E2/D2),0)</f>
        <v>14815</v>
      </c>
      <c r="I2" s="4" t="e">
        <f>#REF!</f>
        <v>#REF!</v>
      </c>
      <c r="J2" s="4" t="str">
        <f t="shared" ref="J2:J13" si="7">S2</f>
        <v>04.10.24</v>
      </c>
      <c r="O2">
        <v>0</v>
      </c>
      <c r="P2">
        <v>900</v>
      </c>
      <c r="Q2">
        <f t="shared" ref="Q2:Q12" si="8">P2/1.2</f>
        <v>750</v>
      </c>
      <c r="R2" s="2">
        <v>16000000</v>
      </c>
      <c r="S2" s="8" t="s">
        <v>24</v>
      </c>
      <c r="T2" s="8"/>
    </row>
    <row r="3" spans="1:20" x14ac:dyDescent="0.25">
      <c r="A3" s="4">
        <f t="shared" si="0"/>
        <v>0</v>
      </c>
      <c r="B3" s="4">
        <f t="shared" si="1"/>
        <v>479.35679999999991</v>
      </c>
      <c r="C3" s="4">
        <f t="shared" ref="C3:C15" si="9">B3*1.2</f>
        <v>575.22815999999989</v>
      </c>
      <c r="D3" s="4">
        <f t="shared" si="2"/>
        <v>690.27379199999984</v>
      </c>
      <c r="E3" s="5">
        <f t="shared" si="3"/>
        <v>12000000</v>
      </c>
      <c r="F3" s="10">
        <f t="shared" si="4"/>
        <v>25034</v>
      </c>
      <c r="G3" s="15">
        <f t="shared" si="5"/>
        <v>20861</v>
      </c>
      <c r="H3" s="10">
        <f t="shared" si="6"/>
        <v>17384</v>
      </c>
      <c r="I3" s="4" t="e">
        <f>#REF!</f>
        <v>#REF!</v>
      </c>
      <c r="J3" s="4" t="str">
        <f t="shared" si="7"/>
        <v>13.09.24</v>
      </c>
      <c r="O3">
        <v>0</v>
      </c>
      <c r="P3">
        <f>53.44*10.764</f>
        <v>575.22815999999989</v>
      </c>
      <c r="Q3">
        <f t="shared" si="8"/>
        <v>479.35679999999991</v>
      </c>
      <c r="R3" s="2">
        <v>12000000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316.73070000000001</v>
      </c>
      <c r="C4" s="4">
        <f t="shared" si="9"/>
        <v>380.07684</v>
      </c>
      <c r="D4" s="4">
        <f t="shared" si="2"/>
        <v>456.09220799999997</v>
      </c>
      <c r="E4" s="5">
        <f t="shared" si="3"/>
        <v>6750000</v>
      </c>
      <c r="F4" s="10">
        <f t="shared" si="4"/>
        <v>21311</v>
      </c>
      <c r="G4" s="10">
        <f t="shared" si="5"/>
        <v>17760</v>
      </c>
      <c r="H4" s="10">
        <f t="shared" si="6"/>
        <v>14800</v>
      </c>
      <c r="I4" s="4" t="e">
        <f>#REF!</f>
        <v>#REF!</v>
      </c>
      <c r="J4" s="4" t="str">
        <f t="shared" si="7"/>
        <v>14.08.24</v>
      </c>
      <c r="O4">
        <v>0</v>
      </c>
      <c r="P4">
        <f>35.31*10.764</f>
        <v>380.07684</v>
      </c>
      <c r="Q4">
        <f t="shared" si="8"/>
        <v>316.73070000000001</v>
      </c>
      <c r="R4" s="2">
        <v>6750000</v>
      </c>
      <c r="S4" s="8" t="s">
        <v>26</v>
      </c>
      <c r="T4" s="8"/>
    </row>
    <row r="5" spans="1:20" x14ac:dyDescent="0.25">
      <c r="A5" s="4">
        <f t="shared" si="0"/>
        <v>0</v>
      </c>
      <c r="B5" s="4">
        <f t="shared" si="1"/>
        <v>414</v>
      </c>
      <c r="C5" s="4">
        <f t="shared" si="9"/>
        <v>496.79999999999995</v>
      </c>
      <c r="D5" s="4">
        <f t="shared" si="2"/>
        <v>596.16</v>
      </c>
      <c r="E5" s="5">
        <f t="shared" si="3"/>
        <v>14900000</v>
      </c>
      <c r="F5" s="10">
        <f t="shared" si="4"/>
        <v>35990</v>
      </c>
      <c r="G5" s="10">
        <f t="shared" si="5"/>
        <v>29992</v>
      </c>
      <c r="H5" s="10">
        <f t="shared" si="6"/>
        <v>24993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0">O5/1.2</f>
        <v>0</v>
      </c>
      <c r="Q5">
        <v>414</v>
      </c>
      <c r="R5" s="2">
        <v>14900000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612</v>
      </c>
      <c r="C6" s="4">
        <f t="shared" si="9"/>
        <v>734.4</v>
      </c>
      <c r="D6" s="4">
        <f t="shared" si="2"/>
        <v>881.28</v>
      </c>
      <c r="E6" s="5">
        <f t="shared" si="3"/>
        <v>16500000</v>
      </c>
      <c r="F6" s="10">
        <f t="shared" si="4"/>
        <v>26961</v>
      </c>
      <c r="G6" s="10">
        <f t="shared" si="5"/>
        <v>22467</v>
      </c>
      <c r="H6" s="10">
        <f t="shared" si="6"/>
        <v>18723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612</v>
      </c>
      <c r="R6" s="2">
        <v>16500000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475</v>
      </c>
      <c r="C7" s="4">
        <f t="shared" si="9"/>
        <v>570</v>
      </c>
      <c r="D7" s="4">
        <f t="shared" si="2"/>
        <v>684</v>
      </c>
      <c r="E7" s="5">
        <f t="shared" si="3"/>
        <v>16500000</v>
      </c>
      <c r="F7" s="10">
        <f t="shared" si="4"/>
        <v>34737</v>
      </c>
      <c r="G7" s="10">
        <f t="shared" si="5"/>
        <v>28947</v>
      </c>
      <c r="H7" s="10">
        <f t="shared" si="6"/>
        <v>24123</v>
      </c>
      <c r="I7" s="4" t="e">
        <f>#REF!</f>
        <v>#REF!</v>
      </c>
      <c r="J7" s="4">
        <f t="shared" si="7"/>
        <v>0</v>
      </c>
      <c r="O7">
        <v>0</v>
      </c>
      <c r="P7">
        <v>570</v>
      </c>
      <c r="Q7">
        <f t="shared" si="8"/>
        <v>475</v>
      </c>
      <c r="R7" s="2">
        <v>16500000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579</v>
      </c>
      <c r="C8" s="4">
        <f t="shared" si="9"/>
        <v>694.8</v>
      </c>
      <c r="D8" s="4">
        <f t="shared" si="2"/>
        <v>833.75999999999988</v>
      </c>
      <c r="E8" s="5">
        <f t="shared" si="3"/>
        <v>15500000</v>
      </c>
      <c r="F8" s="10">
        <f t="shared" si="4"/>
        <v>26770</v>
      </c>
      <c r="G8" s="10">
        <f t="shared" si="5"/>
        <v>22309</v>
      </c>
      <c r="H8" s="10">
        <f t="shared" si="6"/>
        <v>18590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579</v>
      </c>
      <c r="R8" s="2">
        <v>15500000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517</v>
      </c>
      <c r="C9" s="4">
        <f t="shared" si="9"/>
        <v>620.4</v>
      </c>
      <c r="D9" s="4">
        <f t="shared" si="2"/>
        <v>744.4799999999999</v>
      </c>
      <c r="E9" s="5">
        <f t="shared" si="3"/>
        <v>14500000</v>
      </c>
      <c r="F9" s="10">
        <f t="shared" si="4"/>
        <v>28046</v>
      </c>
      <c r="G9" s="15">
        <f t="shared" si="5"/>
        <v>23372</v>
      </c>
      <c r="H9" s="10">
        <f t="shared" si="6"/>
        <v>19477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517</v>
      </c>
      <c r="R9" s="2">
        <v>14500000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833.33333333333337</v>
      </c>
      <c r="C10" s="4">
        <f t="shared" si="9"/>
        <v>1000</v>
      </c>
      <c r="D10" s="4">
        <f t="shared" si="2"/>
        <v>1200</v>
      </c>
      <c r="E10" s="5">
        <f t="shared" si="3"/>
        <v>25000000</v>
      </c>
      <c r="F10" s="10">
        <f t="shared" si="4"/>
        <v>30000</v>
      </c>
      <c r="G10" s="15">
        <f t="shared" si="5"/>
        <v>25000</v>
      </c>
      <c r="H10" s="10">
        <f t="shared" si="6"/>
        <v>20833</v>
      </c>
      <c r="I10" s="4" t="e">
        <f>#REF!</f>
        <v>#REF!</v>
      </c>
      <c r="J10" s="4">
        <f t="shared" si="7"/>
        <v>0</v>
      </c>
      <c r="O10">
        <v>0</v>
      </c>
      <c r="P10">
        <v>1000</v>
      </c>
      <c r="Q10">
        <f t="shared" si="8"/>
        <v>833.33333333333337</v>
      </c>
      <c r="R10" s="2">
        <v>25000000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9" spans="5:24" x14ac:dyDescent="0.25">
      <c r="F19" s="7" t="s">
        <v>19</v>
      </c>
      <c r="G19">
        <v>575</v>
      </c>
      <c r="H19">
        <f>53.44*10.764</f>
        <v>575.22815999999989</v>
      </c>
    </row>
    <row r="20" spans="5:24" x14ac:dyDescent="0.25">
      <c r="F20" s="7" t="s">
        <v>20</v>
      </c>
      <c r="G20">
        <v>21800</v>
      </c>
    </row>
    <row r="21" spans="5:24" x14ac:dyDescent="0.25">
      <c r="F21" s="7" t="s">
        <v>21</v>
      </c>
      <c r="G21">
        <f>G20*G19</f>
        <v>12535000</v>
      </c>
      <c r="O21" t="s">
        <v>27</v>
      </c>
      <c r="P21" t="s">
        <v>30</v>
      </c>
    </row>
    <row r="22" spans="5:24" x14ac:dyDescent="0.25">
      <c r="G22" s="6"/>
      <c r="H22" s="6"/>
      <c r="P22">
        <f>575/478</f>
        <v>1.2029288702928871</v>
      </c>
    </row>
    <row r="23" spans="5:24" x14ac:dyDescent="0.25">
      <c r="H23" t="s">
        <v>28</v>
      </c>
    </row>
    <row r="24" spans="5:24" x14ac:dyDescent="0.25">
      <c r="P24" s="11"/>
      <c r="R24" s="13"/>
      <c r="T24" s="11"/>
      <c r="U24" s="11"/>
      <c r="V24" s="11"/>
      <c r="W24" s="11"/>
      <c r="X24" s="11"/>
    </row>
    <row r="25" spans="5:24" x14ac:dyDescent="0.25">
      <c r="P25" s="11"/>
      <c r="R25" s="14"/>
      <c r="T25" s="14"/>
      <c r="U25" s="14"/>
      <c r="V25" s="11"/>
      <c r="W25" s="11"/>
      <c r="X25" s="11"/>
    </row>
    <row r="26" spans="5:24" x14ac:dyDescent="0.25">
      <c r="F26" s="7" t="s">
        <v>14</v>
      </c>
      <c r="I26" t="s">
        <v>22</v>
      </c>
      <c r="P26" s="11"/>
      <c r="R26" s="11"/>
      <c r="T26" s="11"/>
      <c r="U26" s="11"/>
      <c r="V26" s="11"/>
      <c r="W26" s="11"/>
      <c r="X26" s="11"/>
    </row>
    <row r="27" spans="5:24" x14ac:dyDescent="0.25">
      <c r="F27" s="7" t="s">
        <v>15</v>
      </c>
      <c r="G27">
        <v>8000000</v>
      </c>
      <c r="I27" t="s">
        <v>23</v>
      </c>
      <c r="P27" s="11"/>
      <c r="R27" s="11"/>
      <c r="T27" s="11"/>
      <c r="U27" s="11"/>
      <c r="V27" s="11"/>
      <c r="W27" s="11"/>
      <c r="X27" s="11"/>
    </row>
    <row r="28" spans="5:24" x14ac:dyDescent="0.25">
      <c r="F28" s="7" t="s">
        <v>16</v>
      </c>
      <c r="G28">
        <v>400000</v>
      </c>
      <c r="P28" s="11"/>
      <c r="R28" s="12"/>
      <c r="T28" s="12"/>
      <c r="U28" s="12"/>
      <c r="V28" s="11"/>
      <c r="W28" s="11"/>
      <c r="X28" s="11"/>
    </row>
    <row r="29" spans="5:24" x14ac:dyDescent="0.25">
      <c r="F29" s="7" t="s">
        <v>17</v>
      </c>
      <c r="G29">
        <v>30000</v>
      </c>
      <c r="J29" t="s">
        <v>29</v>
      </c>
      <c r="P29" s="11"/>
      <c r="R29" s="11"/>
      <c r="T29" s="11"/>
      <c r="U29" s="11"/>
      <c r="V29" s="11"/>
      <c r="W29" s="11"/>
      <c r="X29" s="11"/>
    </row>
    <row r="30" spans="5:24" x14ac:dyDescent="0.25">
      <c r="G30">
        <f>SUM(G27:G29)</f>
        <v>8430000</v>
      </c>
      <c r="P30" s="11"/>
      <c r="Q30">
        <f t="shared" ref="Q30:Q32" si="21">P30*O30</f>
        <v>0</v>
      </c>
      <c r="R30" s="11"/>
      <c r="T30" s="11"/>
      <c r="U30" s="11"/>
      <c r="V30" s="11"/>
      <c r="W30" s="11"/>
      <c r="X30" s="11"/>
    </row>
    <row r="31" spans="5:24" x14ac:dyDescent="0.25">
      <c r="F31" s="7" t="s">
        <v>18</v>
      </c>
      <c r="G31">
        <v>6744128</v>
      </c>
      <c r="P31" s="11"/>
      <c r="Q31">
        <f t="shared" si="21"/>
        <v>0</v>
      </c>
      <c r="R31" s="11"/>
      <c r="T31" s="11"/>
      <c r="U31" s="11"/>
      <c r="V31" s="11"/>
      <c r="W31" s="11"/>
      <c r="X31" s="11"/>
    </row>
    <row r="32" spans="5:24" x14ac:dyDescent="0.25">
      <c r="P32" s="11"/>
      <c r="Q32">
        <f t="shared" si="21"/>
        <v>0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2024-11-09T10:13:17Z</dcterms:modified>
</cp:coreProperties>
</file>