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BO Sanpada\Saakshi Shailendra Patil\"/>
    </mc:Choice>
  </mc:AlternateContent>
  <xr:revisionPtr revIDLastSave="0" documentId="13_ncr:1_{6A271DD0-D649-4E43-BC1B-BF47CFCD41A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4" i="4" l="1"/>
  <c r="J22" i="4"/>
  <c r="Q33" i="4" l="1"/>
  <c r="Q29" i="4"/>
  <c r="Q30" i="4"/>
  <c r="Q31" i="4"/>
  <c r="Q32" i="4"/>
  <c r="Q28" i="4"/>
  <c r="V7" i="4" l="1"/>
  <c r="V6" i="4"/>
  <c r="Q7" i="4"/>
  <c r="I24" i="4"/>
  <c r="Q6" i="4"/>
  <c r="S6" i="4"/>
  <c r="O20" i="4" l="1"/>
  <c r="N20" i="4"/>
  <c r="I33" i="4"/>
  <c r="I22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<sst xmlns="http://schemas.openxmlformats.org/spreadsheetml/2006/main" count="35" uniqueCount="32">
  <si>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</si>
  <si>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</si>
  <si>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</si>
  <si>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</si>
  <si>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</si>
  <si>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</si>
  <si>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</si>
  <si>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</si>
  <si>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</si>
  <si>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</si>
  <si>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</si>
  <si>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</si>
  <si>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</si>
  <si>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</si>
  <si>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encl bal</t>
  </si>
  <si>
    <t>rate</t>
  </si>
  <si>
    <t>fmv</t>
  </si>
  <si>
    <t>agreemetn  - 12.11.20</t>
  </si>
  <si>
    <t>av</t>
  </si>
  <si>
    <t>sd</t>
  </si>
  <si>
    <t>rd</t>
  </si>
  <si>
    <t>mv</t>
  </si>
  <si>
    <t>19.07.22</t>
  </si>
  <si>
    <t>31.03.22</t>
  </si>
  <si>
    <t>rent  50000</t>
  </si>
  <si>
    <t>office no. 804/805 merged</t>
  </si>
  <si>
    <t>mca</t>
  </si>
  <si>
    <t>Office No. /804805, 8th Floor, Insignia, Plot No. 195, Sector 19, Village - Ulwe, Panvel, 410206</t>
  </si>
  <si>
    <t>804/805 - 80 lakhs</t>
  </si>
  <si>
    <t>O. No. 805</t>
  </si>
  <si>
    <t>O. No. 804</t>
  </si>
  <si>
    <t>OC - 2019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</si>
</sst>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10803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DD092-C158-45C6-AA61-DE0C5501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54803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506087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EACAC-BE08-4941-9363-F1BFD6F8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40487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46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EEF8CC-DB0B-4C3D-BA2B-B8DB058D5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3B9F02-4EC8-47B9-9A36-C99895056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4EA6F-E673-4715-A25C-A43BE632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06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B0CF86-1ABC-49AB-A06A-B8CB3C1F1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38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V23" sqref="V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4200</v>
      </c>
      <c r="C2" s="4">
        <f>B2*1.2</f>
        <v>5040</v>
      </c>
      <c r="D2" s="4">
        <f t="shared" ref="D2:D13" si="2">C2*1.2</f>
        <v>6048</v>
      </c>
      <c r="E2" s="5">
        <f t="shared" ref="E2:E13" si="3">R2</f>
        <v>160000000</v>
      </c>
      <c r="F2" s="10">
        <f t="shared" ref="F2:F13" si="4">ROUND((E2/B2),0)</f>
        <v>38095</v>
      </c>
      <c r="G2" s="10">
        <f t="shared" ref="G2:G13" si="5">ROUND((E2/C2),0)</f>
        <v>31746</v>
      </c>
      <c r="H2" s="10">
        <f t="shared" ref="H2:H13" si="6">ROUND((E2/D2),0)</f>
        <v>26455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4200</v>
      </c>
      <c r="R2" s="2">
        <v>160000000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280</v>
      </c>
      <c r="C3" s="4">
        <f t="shared" ref="C3:C15" si="9">B3*1.2</f>
        <v>336</v>
      </c>
      <c r="D3" s="4">
        <f t="shared" si="2"/>
        <v>403.2</v>
      </c>
      <c r="E3" s="5">
        <f t="shared" si="3"/>
        <v>8500000</v>
      </c>
      <c r="F3" s="10">
        <f t="shared" si="4"/>
        <v>30357</v>
      </c>
      <c r="G3" s="10">
        <f t="shared" si="5"/>
        <v>25298</v>
      </c>
      <c r="H3" s="10">
        <f t="shared" si="6"/>
        <v>21081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280</v>
      </c>
      <c r="R3" s="2">
        <v>8500000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605</v>
      </c>
      <c r="C4" s="4">
        <f t="shared" si="9"/>
        <v>726</v>
      </c>
      <c r="D4" s="4">
        <f t="shared" si="2"/>
        <v>871.19999999999993</v>
      </c>
      <c r="E4" s="5">
        <f t="shared" si="3"/>
        <v>12000000</v>
      </c>
      <c r="F4" s="15">
        <f t="shared" si="4"/>
        <v>19835</v>
      </c>
      <c r="G4" s="10">
        <f t="shared" si="5"/>
        <v>16529</v>
      </c>
      <c r="H4" s="10">
        <f t="shared" si="6"/>
        <v>13774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605</v>
      </c>
      <c r="R4" s="2">
        <v>12000000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2400</v>
      </c>
      <c r="C5" s="4">
        <f t="shared" si="9"/>
        <v>2880</v>
      </c>
      <c r="D5" s="4">
        <f t="shared" si="2"/>
        <v>3456</v>
      </c>
      <c r="E5" s="5">
        <f t="shared" si="3"/>
        <v>54000000</v>
      </c>
      <c r="F5" s="15">
        <f t="shared" si="4"/>
        <v>22500</v>
      </c>
      <c r="G5" s="10">
        <f t="shared" si="5"/>
        <v>18750</v>
      </c>
      <c r="H5" s="10">
        <f t="shared" si="6"/>
        <v>15625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2400</v>
      </c>
      <c r="R5" s="2">
        <v>54000000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379.75391999999999</v>
      </c>
      <c r="C6" s="4">
        <f t="shared" si="9"/>
        <v>455.70470399999999</v>
      </c>
      <c r="D6" s="4">
        <f t="shared" si="2"/>
        <v>546.84564479999995</v>
      </c>
      <c r="E6" s="5">
        <f t="shared" si="3"/>
        <v>6500000</v>
      </c>
      <c r="F6" s="15">
        <f t="shared" si="4"/>
        <v>17116</v>
      </c>
      <c r="G6" s="10">
        <f t="shared" si="5"/>
        <v>14264</v>
      </c>
      <c r="H6" s="10">
        <f t="shared" si="6"/>
        <v>11886</v>
      </c>
      <c r="I6" s="4" t="e">
        <f>#REF!</f>
        <v>#REF!</v>
      </c>
      <c r="J6" s="4">
        <f t="shared" si="7"/>
        <v>35.28</v>
      </c>
      <c r="O6">
        <v>0</v>
      </c>
      <c r="P6">
        <f t="shared" si="8"/>
        <v>0</v>
      </c>
      <c r="Q6">
        <f>S6*10.764</f>
        <v>379.75391999999999</v>
      </c>
      <c r="R6" s="2">
        <v>6500000</v>
      </c>
      <c r="S6" s="8">
        <f>28.58+6.7</f>
        <v>35.28</v>
      </c>
      <c r="T6" s="8">
        <v>6</v>
      </c>
      <c r="U6" t="s">
        <v>22</v>
      </c>
      <c r="V6">
        <f>F6*1.2</f>
        <v>20539.2</v>
      </c>
    </row>
    <row r="7" spans="1:22" x14ac:dyDescent="0.25">
      <c r="A7" s="4">
        <f t="shared" si="0"/>
        <v>0</v>
      </c>
      <c r="B7" s="4">
        <f t="shared" si="1"/>
        <v>374.15000000000003</v>
      </c>
      <c r="C7" s="4">
        <f t="shared" si="9"/>
        <v>448.98</v>
      </c>
      <c r="D7" s="4">
        <f t="shared" si="2"/>
        <v>538.77599999999995</v>
      </c>
      <c r="E7" s="5">
        <f t="shared" si="3"/>
        <v>6000000</v>
      </c>
      <c r="F7" s="15">
        <f t="shared" si="4"/>
        <v>16036</v>
      </c>
      <c r="G7" s="10">
        <f t="shared" si="5"/>
        <v>13364</v>
      </c>
      <c r="H7" s="10">
        <f t="shared" si="6"/>
        <v>11136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>336.48+37.67</f>
        <v>374.15000000000003</v>
      </c>
      <c r="R7" s="2">
        <v>6000000</v>
      </c>
      <c r="S7" s="8"/>
      <c r="T7" s="8">
        <v>9</v>
      </c>
      <c r="U7" t="s">
        <v>23</v>
      </c>
      <c r="V7">
        <f>F7*1.2</f>
        <v>19243.2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0">P8/1.2</f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H18" t="s">
        <v>27</v>
      </c>
    </row>
    <row r="19" spans="6:24" x14ac:dyDescent="0.25">
      <c r="I19" t="s">
        <v>29</v>
      </c>
      <c r="J19" t="s">
        <v>30</v>
      </c>
    </row>
    <row r="20" spans="6:24" x14ac:dyDescent="0.25">
      <c r="H20" t="s">
        <v>13</v>
      </c>
      <c r="I20">
        <v>308</v>
      </c>
      <c r="J20">
        <v>308</v>
      </c>
      <c r="N20">
        <f>38.152*10.764</f>
        <v>410.66812799999997</v>
      </c>
      <c r="O20">
        <f>N20/I20</f>
        <v>1.3333380779220778</v>
      </c>
    </row>
    <row r="21" spans="6:24" x14ac:dyDescent="0.25">
      <c r="H21" t="s">
        <v>14</v>
      </c>
      <c r="I21">
        <v>72</v>
      </c>
      <c r="J21">
        <v>72</v>
      </c>
    </row>
    <row r="22" spans="6:24" x14ac:dyDescent="0.25">
      <c r="G22" s="6"/>
      <c r="H22" s="6"/>
      <c r="I22">
        <f>I21+I20</f>
        <v>380</v>
      </c>
      <c r="J22">
        <f>J21+J20</f>
        <v>380</v>
      </c>
    </row>
    <row r="23" spans="6:24" x14ac:dyDescent="0.25">
      <c r="H23" t="s">
        <v>15</v>
      </c>
      <c r="I23">
        <v>19500</v>
      </c>
      <c r="J23">
        <v>19500</v>
      </c>
    </row>
    <row r="24" spans="6:24" x14ac:dyDescent="0.25">
      <c r="H24" t="s">
        <v>16</v>
      </c>
      <c r="I24">
        <f>I23*I22</f>
        <v>7410000</v>
      </c>
      <c r="J24">
        <f>J23*J22</f>
        <v>7410000</v>
      </c>
      <c r="P24" s="11" t="s">
        <v>24</v>
      </c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28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O26" t="s">
        <v>25</v>
      </c>
      <c r="P26" s="11"/>
      <c r="Q26" s="11"/>
      <c r="R26" s="11" t="s">
        <v>31</v>
      </c>
      <c r="T26" s="11"/>
      <c r="U26" s="11"/>
      <c r="V26" s="11"/>
      <c r="W26" s="11"/>
      <c r="X26" s="11"/>
    </row>
    <row r="27" spans="6:24" x14ac:dyDescent="0.25">
      <c r="O27" t="s">
        <v>26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O28">
        <v>6.43</v>
      </c>
      <c r="P28" s="11">
        <v>13.99</v>
      </c>
      <c r="Q28" s="11">
        <f>P28*O28</f>
        <v>89.955699999999993</v>
      </c>
      <c r="R28" s="12"/>
      <c r="T28" s="12"/>
      <c r="U28" s="12"/>
      <c r="V28" s="11"/>
      <c r="W28" s="11"/>
      <c r="X28" s="11"/>
    </row>
    <row r="29" spans="6:24" x14ac:dyDescent="0.25">
      <c r="H29" t="s">
        <v>17</v>
      </c>
      <c r="O29">
        <v>6.41</v>
      </c>
      <c r="P29" s="11">
        <v>13.7</v>
      </c>
      <c r="Q29" s="11">
        <f t="shared" ref="Q29:Q32" si="21">P29*O29</f>
        <v>87.816999999999993</v>
      </c>
      <c r="R29" s="11"/>
      <c r="T29" s="11"/>
      <c r="U29" s="11"/>
      <c r="V29" s="11"/>
      <c r="W29" s="11"/>
      <c r="X29" s="11"/>
    </row>
    <row r="30" spans="6:24" x14ac:dyDescent="0.25">
      <c r="H30" t="s">
        <v>18</v>
      </c>
      <c r="I30">
        <v>4000000</v>
      </c>
      <c r="O30">
        <v>3.87</v>
      </c>
      <c r="P30" s="11">
        <v>4.66</v>
      </c>
      <c r="Q30" s="11">
        <f t="shared" si="21"/>
        <v>18.034200000000002</v>
      </c>
      <c r="R30" s="11"/>
      <c r="T30" s="11"/>
      <c r="U30" s="11"/>
      <c r="V30" s="11"/>
      <c r="W30" s="11"/>
      <c r="X30" s="11"/>
    </row>
    <row r="31" spans="6:24" x14ac:dyDescent="0.25">
      <c r="H31" t="s">
        <v>19</v>
      </c>
      <c r="I31">
        <v>120000</v>
      </c>
      <c r="O31">
        <v>3.87</v>
      </c>
      <c r="P31" s="11">
        <v>4.66</v>
      </c>
      <c r="Q31" s="11">
        <f t="shared" si="21"/>
        <v>18.034200000000002</v>
      </c>
      <c r="R31" s="11"/>
      <c r="T31" s="11"/>
      <c r="U31" s="11"/>
      <c r="V31" s="11"/>
      <c r="W31" s="11"/>
      <c r="X31" s="11"/>
    </row>
    <row r="32" spans="6:24" x14ac:dyDescent="0.25">
      <c r="H32" t="s">
        <v>20</v>
      </c>
      <c r="I32">
        <v>30000</v>
      </c>
      <c r="O32">
        <v>22</v>
      </c>
      <c r="P32" s="11">
        <v>26.71</v>
      </c>
      <c r="Q32" s="11">
        <f t="shared" si="21"/>
        <v>587.62</v>
      </c>
      <c r="R32" s="11"/>
      <c r="S32" s="6"/>
      <c r="T32" s="11"/>
      <c r="U32" s="11"/>
      <c r="V32" s="11"/>
      <c r="W32" s="11"/>
      <c r="X32" s="11"/>
    </row>
    <row r="33" spans="8:24" x14ac:dyDescent="0.25">
      <c r="I33">
        <f>SUM(I30:I32)</f>
        <v>4150000</v>
      </c>
      <c r="P33" s="11"/>
      <c r="Q33" s="11">
        <f>SUM(Q28:Q32)</f>
        <v>801.46109999999999</v>
      </c>
      <c r="R33" s="11"/>
      <c r="S33" s="6"/>
      <c r="T33" s="11"/>
      <c r="U33" s="11"/>
      <c r="V33" s="11"/>
      <c r="W33" s="11"/>
      <c r="X33" s="11"/>
    </row>
    <row r="34" spans="8:24" x14ac:dyDescent="0.25">
      <c r="H34" t="s">
        <v>21</v>
      </c>
      <c r="I34">
        <v>2966458</v>
      </c>
      <c r="Q34" s="11"/>
      <c r="R34" s="11"/>
    </row>
    <row r="35" spans="8:24" x14ac:dyDescent="0.25">
      <c r="Q35" s="11"/>
      <c r="R35" s="11"/>
      <c r="T35" s="6"/>
    </row>
    <row r="36" spans="8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V36" sqref="V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2024-11-11T08:33:55Z</dcterms:modified>
</cp:coreProperties>
</file>