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Kapurbawdi\Beena Bipin Pitroda\"/>
    </mc:Choice>
  </mc:AlternateContent>
  <xr:revisionPtr revIDLastSave="0" documentId="13_ncr:1_{AF17D9D3-F3D2-4C79-8743-46D2893EB4D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19" i="4" l="1"/>
  <c r="S25" i="4" l="1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24" i="4"/>
  <c r="S42" i="4" l="1"/>
  <c r="S43" i="4" s="1"/>
  <c r="H21" i="4"/>
  <c r="I18" i="4"/>
  <c r="H30" i="4"/>
  <c r="P12" i="4" l="1"/>
  <c r="P11" i="4"/>
  <c r="P10" i="4"/>
  <c r="P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<sst xmlns="http://schemas.openxmlformats.org/spreadsheetml/2006/main" count="165" uniqueCount="30">
  <si>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</si>
  <si>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</si>
  <si>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</si>
  <si>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</si>
  <si>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</si>
  <si>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</si>
  <si>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</si>
  <si>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</si>
  <si>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</si>
  <si>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</si>
  <si>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</si>
  <si>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</si>
  <si>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</si>
  <si>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1002, 10th Floor, Cedar Mahavir, Kalpavruksha, Ghodbunder Road, Village - Ovale, Taluka - Thane,</t>
  </si>
  <si>
    <t>agreement - 29.09.2015</t>
  </si>
  <si>
    <t>av</t>
  </si>
  <si>
    <t>sd</t>
  </si>
  <si>
    <t>rd</t>
  </si>
  <si>
    <t>mv</t>
  </si>
  <si>
    <t>ca</t>
  </si>
  <si>
    <t>1 podium pit puzzle park</t>
  </si>
  <si>
    <t>oc - 2014</t>
  </si>
  <si>
    <t>rate</t>
  </si>
  <si>
    <t>fmv</t>
  </si>
  <si>
    <t>20.08.24</t>
  </si>
  <si>
    <t>10.05.24</t>
  </si>
  <si>
    <t>06.05.24</t>
  </si>
  <si>
    <t>LS -85 lakhs</t>
  </si>
  <si>
    <t>mca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</si>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</sst>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F646C-751B-4102-9B05-3D499F4C1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54D7B-6CED-4830-8916-6724ADD74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FEC4C-C2D8-4C34-B5AC-2D0A26622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315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20367-531A-48B6-B9FD-45998C1E2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325086</xdr:colOff>
      <xdr:row>51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CCB58-A1C6-4CD1-ACA0-44CB892C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59486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D03D6F-3F39-4DB3-BE40-42F04012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FB0EB-BFA8-4852-BAC7-B8C99044D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52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584909-80A3-4402-A5AA-EAF02BDD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8583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591824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ADAF1-10ED-4E3B-9F87-5307B003C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126224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FA1FA-8C41-4F81-9CC6-207D7CB6B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DFB9C8-0FCD-4694-BA36-6F53F00E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717B5B-B0DA-44EB-B872-BA22F4680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abSelected="1" topLeftCell="E1" zoomScaleNormal="100" workbookViewId="0">
      <selection activeCell="I27" sqref="I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614</v>
      </c>
      <c r="C2" s="4">
        <f>B2*1.2</f>
        <v>736.8</v>
      </c>
      <c r="D2" s="4">
        <f t="shared" ref="D2:D13" si="2">C2*1.2</f>
        <v>884.16</v>
      </c>
      <c r="E2" s="5">
        <f t="shared" ref="E2:E13" si="3">R2</f>
        <v>12000000</v>
      </c>
      <c r="F2" s="10">
        <f t="shared" ref="F2:F13" si="4">ROUND((E2/B2),0)</f>
        <v>19544</v>
      </c>
      <c r="G2" s="10">
        <f t="shared" ref="G2:G13" si="5">ROUND((E2/C2),0)</f>
        <v>16287</v>
      </c>
      <c r="H2" s="10">
        <f t="shared" ref="H2:H13" si="6">ROUND((E2/D2),0)</f>
        <v>13572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614</v>
      </c>
      <c r="R2" s="2">
        <v>12000000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620</v>
      </c>
      <c r="C3" s="4">
        <f t="shared" ref="C3:C15" si="9">B3*1.2</f>
        <v>744</v>
      </c>
      <c r="D3" s="4">
        <f t="shared" si="2"/>
        <v>892.8</v>
      </c>
      <c r="E3" s="5">
        <f t="shared" si="3"/>
        <v>8900000</v>
      </c>
      <c r="F3" s="10">
        <f t="shared" si="4"/>
        <v>14355</v>
      </c>
      <c r="G3" s="10">
        <f t="shared" si="5"/>
        <v>11962</v>
      </c>
      <c r="H3" s="10">
        <f t="shared" si="6"/>
        <v>9969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620</v>
      </c>
      <c r="R3" s="2">
        <v>8900000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650</v>
      </c>
      <c r="C4" s="4">
        <f t="shared" si="9"/>
        <v>780</v>
      </c>
      <c r="D4" s="4">
        <f t="shared" si="2"/>
        <v>936</v>
      </c>
      <c r="E4" s="5">
        <f t="shared" si="3"/>
        <v>9000000</v>
      </c>
      <c r="F4" s="15">
        <f t="shared" si="4"/>
        <v>13846</v>
      </c>
      <c r="G4" s="10">
        <f t="shared" si="5"/>
        <v>11538</v>
      </c>
      <c r="H4" s="10">
        <f t="shared" si="6"/>
        <v>9615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650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615</v>
      </c>
      <c r="C5" s="4">
        <f t="shared" si="9"/>
        <v>738</v>
      </c>
      <c r="D5" s="4">
        <f t="shared" si="2"/>
        <v>885.6</v>
      </c>
      <c r="E5" s="5">
        <f t="shared" si="3"/>
        <v>9500000</v>
      </c>
      <c r="F5" s="10">
        <f t="shared" si="4"/>
        <v>15447</v>
      </c>
      <c r="G5" s="10">
        <f t="shared" si="5"/>
        <v>12873</v>
      </c>
      <c r="H5" s="10">
        <f t="shared" si="6"/>
        <v>10727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615</v>
      </c>
      <c r="R5" s="2">
        <v>9500000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625</v>
      </c>
      <c r="C6" s="4">
        <f t="shared" si="9"/>
        <v>750</v>
      </c>
      <c r="D6" s="4">
        <f t="shared" si="2"/>
        <v>900</v>
      </c>
      <c r="E6" s="5">
        <f t="shared" si="3"/>
        <v>10000000</v>
      </c>
      <c r="F6" s="10">
        <f t="shared" si="4"/>
        <v>16000</v>
      </c>
      <c r="G6" s="10">
        <f t="shared" si="5"/>
        <v>13333</v>
      </c>
      <c r="H6" s="10">
        <f t="shared" si="6"/>
        <v>11111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625</v>
      </c>
      <c r="R6" s="2">
        <v>10000000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670</v>
      </c>
      <c r="C7" s="4">
        <f t="shared" si="9"/>
        <v>804</v>
      </c>
      <c r="D7" s="4">
        <f t="shared" si="2"/>
        <v>964.8</v>
      </c>
      <c r="E7" s="5">
        <f t="shared" si="3"/>
        <v>9200000</v>
      </c>
      <c r="F7" s="10">
        <f t="shared" si="4"/>
        <v>13731</v>
      </c>
      <c r="G7" s="10">
        <f t="shared" si="5"/>
        <v>11443</v>
      </c>
      <c r="H7" s="10">
        <f t="shared" si="6"/>
        <v>9536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670</v>
      </c>
      <c r="R7" s="2">
        <v>9200000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650</v>
      </c>
      <c r="C8" s="4">
        <f t="shared" si="9"/>
        <v>780</v>
      </c>
      <c r="D8" s="4">
        <f t="shared" si="2"/>
        <v>936</v>
      </c>
      <c r="E8" s="5">
        <f t="shared" si="3"/>
        <v>9500000</v>
      </c>
      <c r="F8" s="15">
        <f t="shared" si="4"/>
        <v>14615</v>
      </c>
      <c r="G8" s="10">
        <f t="shared" si="5"/>
        <v>12179</v>
      </c>
      <c r="H8" s="10">
        <f t="shared" si="6"/>
        <v>10150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650</v>
      </c>
      <c r="R8" s="2">
        <v>9500000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670</v>
      </c>
      <c r="C9" s="4">
        <f t="shared" si="9"/>
        <v>804</v>
      </c>
      <c r="D9" s="4">
        <f t="shared" si="2"/>
        <v>964.8</v>
      </c>
      <c r="E9" s="5">
        <f t="shared" si="3"/>
        <v>10000000</v>
      </c>
      <c r="F9" s="10">
        <f t="shared" si="4"/>
        <v>14925</v>
      </c>
      <c r="G9" s="10">
        <f t="shared" si="5"/>
        <v>12438</v>
      </c>
      <c r="H9" s="10">
        <f t="shared" si="6"/>
        <v>10365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670</v>
      </c>
      <c r="R9" s="2">
        <v>10000000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615</v>
      </c>
      <c r="C10" s="4">
        <f t="shared" si="9"/>
        <v>738</v>
      </c>
      <c r="D10" s="4">
        <f t="shared" si="2"/>
        <v>885.6</v>
      </c>
      <c r="E10" s="5">
        <f t="shared" si="3"/>
        <v>10000000</v>
      </c>
      <c r="F10" s="10">
        <f t="shared" si="4"/>
        <v>16260</v>
      </c>
      <c r="G10" s="10">
        <f t="shared" si="5"/>
        <v>13550</v>
      </c>
      <c r="H10" s="10">
        <f t="shared" si="6"/>
        <v>11292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615</v>
      </c>
      <c r="R10" s="2">
        <v>10000000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621</v>
      </c>
      <c r="C11" s="4">
        <f t="shared" si="9"/>
        <v>745.19999999999993</v>
      </c>
      <c r="D11" s="4">
        <f t="shared" si="2"/>
        <v>894.2399999999999</v>
      </c>
      <c r="E11" s="5">
        <f t="shared" si="3"/>
        <v>6958000</v>
      </c>
      <c r="F11" s="10">
        <f t="shared" si="4"/>
        <v>11205</v>
      </c>
      <c r="G11" s="10">
        <f t="shared" si="5"/>
        <v>9337</v>
      </c>
      <c r="H11" s="10">
        <f t="shared" si="6"/>
        <v>7781</v>
      </c>
      <c r="I11" s="4" t="e">
        <f>#REF!</f>
        <v>#REF!</v>
      </c>
      <c r="J11" s="4">
        <f t="shared" si="7"/>
        <v>10</v>
      </c>
      <c r="O11">
        <v>0</v>
      </c>
      <c r="P11">
        <f t="shared" si="8"/>
        <v>0</v>
      </c>
      <c r="Q11">
        <v>621</v>
      </c>
      <c r="R11" s="2">
        <v>6958000</v>
      </c>
      <c r="S11" s="8">
        <v>10</v>
      </c>
      <c r="T11" s="8" t="s">
        <v>24</v>
      </c>
    </row>
    <row r="12" spans="1:20" x14ac:dyDescent="0.25">
      <c r="A12" s="4">
        <f t="shared" si="0"/>
        <v>0</v>
      </c>
      <c r="B12" s="4">
        <f t="shared" si="1"/>
        <v>434</v>
      </c>
      <c r="C12" s="4">
        <f t="shared" si="9"/>
        <v>520.79999999999995</v>
      </c>
      <c r="D12" s="4">
        <f t="shared" si="2"/>
        <v>624.95999999999992</v>
      </c>
      <c r="E12" s="5">
        <f t="shared" si="3"/>
        <v>5800000</v>
      </c>
      <c r="F12" s="15">
        <f t="shared" si="4"/>
        <v>13364</v>
      </c>
      <c r="G12" s="10">
        <f t="shared" si="5"/>
        <v>11137</v>
      </c>
      <c r="H12" s="10">
        <f t="shared" si="6"/>
        <v>9281</v>
      </c>
      <c r="I12" s="4" t="e">
        <f>#REF!</f>
        <v>#REF!</v>
      </c>
      <c r="J12" s="4">
        <f t="shared" si="7"/>
        <v>13</v>
      </c>
      <c r="O12">
        <v>0</v>
      </c>
      <c r="P12">
        <f t="shared" si="8"/>
        <v>0</v>
      </c>
      <c r="Q12">
        <v>434</v>
      </c>
      <c r="R12" s="2">
        <v>5800000</v>
      </c>
      <c r="S12" s="8">
        <v>13</v>
      </c>
      <c r="T12" s="8" t="s">
        <v>25</v>
      </c>
    </row>
    <row r="13" spans="1:20" x14ac:dyDescent="0.25">
      <c r="A13" s="4">
        <f t="shared" si="0"/>
        <v>0</v>
      </c>
      <c r="B13" s="4">
        <f t="shared" si="1"/>
        <v>526</v>
      </c>
      <c r="C13" s="4">
        <f t="shared" si="9"/>
        <v>631.19999999999993</v>
      </c>
      <c r="D13" s="4">
        <f t="shared" si="2"/>
        <v>757.43999999999994</v>
      </c>
      <c r="E13" s="5">
        <f t="shared" si="3"/>
        <v>7000000</v>
      </c>
      <c r="F13" s="15">
        <f t="shared" si="4"/>
        <v>13308</v>
      </c>
      <c r="G13" s="10">
        <f t="shared" si="5"/>
        <v>11090</v>
      </c>
      <c r="H13" s="10">
        <f t="shared" si="6"/>
        <v>9242</v>
      </c>
      <c r="I13" s="4" t="e">
        <f>#REF!</f>
        <v>#REF!</v>
      </c>
      <c r="J13" s="4">
        <f t="shared" si="7"/>
        <v>2</v>
      </c>
      <c r="O13">
        <v>0</v>
      </c>
      <c r="P13">
        <f t="shared" ref="P13" si="10">O13/1.2</f>
        <v>0</v>
      </c>
      <c r="Q13">
        <v>526</v>
      </c>
      <c r="R13" s="2">
        <v>7000000</v>
      </c>
      <c r="S13" s="8">
        <v>2</v>
      </c>
      <c r="T13" s="8" t="s">
        <v>26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10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19</v>
      </c>
      <c r="H18">
        <v>615</v>
      </c>
      <c r="I18">
        <f>57.13*10.764</f>
        <v>614.94731999999999</v>
      </c>
    </row>
    <row r="19" spans="7:24" x14ac:dyDescent="0.25">
      <c r="G19" t="s">
        <v>29</v>
      </c>
      <c r="H19">
        <v>738</v>
      </c>
      <c r="I19">
        <f>H19/I18</f>
        <v>1.2001027990495186</v>
      </c>
      <c r="J19" t="s">
        <v>20</v>
      </c>
    </row>
    <row r="20" spans="7:24" x14ac:dyDescent="0.25">
      <c r="G20" t="s">
        <v>22</v>
      </c>
      <c r="H20">
        <v>13400</v>
      </c>
    </row>
    <row r="21" spans="7:24" x14ac:dyDescent="0.25">
      <c r="G21" t="s">
        <v>23</v>
      </c>
      <c r="H21">
        <f>H20*H18</f>
        <v>8241000</v>
      </c>
    </row>
    <row r="22" spans="7:24" x14ac:dyDescent="0.25">
      <c r="G22" s="6"/>
      <c r="H22" s="6"/>
    </row>
    <row r="23" spans="7:24" x14ac:dyDescent="0.25">
      <c r="Q23" t="s">
        <v>28</v>
      </c>
    </row>
    <row r="24" spans="7:24" x14ac:dyDescent="0.25">
      <c r="P24" s="11"/>
      <c r="Q24" s="11">
        <v>5</v>
      </c>
      <c r="R24" s="13">
        <v>2.98</v>
      </c>
      <c r="S24">
        <f>R24*Q24</f>
        <v>14.9</v>
      </c>
      <c r="T24" s="11"/>
      <c r="U24" s="11"/>
      <c r="V24" s="11"/>
      <c r="W24" s="11"/>
      <c r="X24" s="11"/>
    </row>
    <row r="25" spans="7:24" x14ac:dyDescent="0.25">
      <c r="J25" t="s">
        <v>21</v>
      </c>
      <c r="P25" s="11"/>
      <c r="Q25" s="14">
        <v>0.9</v>
      </c>
      <c r="R25" s="14">
        <v>2.5</v>
      </c>
      <c r="S25">
        <f t="shared" ref="S25:S41" si="19">R25*Q25</f>
        <v>2.25</v>
      </c>
      <c r="T25" s="14"/>
      <c r="U25" s="14"/>
      <c r="V25" s="11"/>
      <c r="W25" s="11"/>
      <c r="X25" s="11"/>
    </row>
    <row r="26" spans="7:24" x14ac:dyDescent="0.25">
      <c r="G26" t="s">
        <v>14</v>
      </c>
      <c r="J26" t="s">
        <v>27</v>
      </c>
      <c r="P26" s="11"/>
      <c r="Q26" s="11">
        <v>3</v>
      </c>
      <c r="R26" s="11">
        <v>1</v>
      </c>
      <c r="S26">
        <f t="shared" si="19"/>
        <v>3</v>
      </c>
      <c r="T26" s="11"/>
      <c r="U26" s="11"/>
      <c r="V26" s="11"/>
      <c r="W26" s="11"/>
      <c r="X26" s="11"/>
    </row>
    <row r="27" spans="7:24" x14ac:dyDescent="0.25">
      <c r="G27" t="s">
        <v>15</v>
      </c>
      <c r="H27">
        <v>7237500</v>
      </c>
      <c r="P27" s="11"/>
      <c r="Q27" s="11">
        <v>2.7</v>
      </c>
      <c r="R27" s="11">
        <v>2.2999999999999998</v>
      </c>
      <c r="S27">
        <f t="shared" si="19"/>
        <v>6.21</v>
      </c>
      <c r="T27" s="11"/>
      <c r="U27" s="11"/>
      <c r="V27" s="11"/>
      <c r="W27" s="11"/>
      <c r="X27" s="11"/>
    </row>
    <row r="28" spans="7:24" x14ac:dyDescent="0.25">
      <c r="G28" t="s">
        <v>16</v>
      </c>
      <c r="H28">
        <v>434300</v>
      </c>
      <c r="P28" s="11"/>
      <c r="Q28" s="11">
        <v>2.2999999999999998</v>
      </c>
      <c r="R28" s="12">
        <v>0.7</v>
      </c>
      <c r="S28">
        <f t="shared" si="19"/>
        <v>1.6099999999999999</v>
      </c>
      <c r="T28" s="12"/>
      <c r="U28" s="12"/>
      <c r="V28" s="11"/>
      <c r="W28" s="11"/>
      <c r="X28" s="11"/>
    </row>
    <row r="29" spans="7:24" x14ac:dyDescent="0.25">
      <c r="G29" t="s">
        <v>17</v>
      </c>
      <c r="H29">
        <v>30000</v>
      </c>
      <c r="P29" s="11"/>
      <c r="Q29" s="11">
        <v>0.2</v>
      </c>
      <c r="R29" s="11">
        <v>0.87</v>
      </c>
      <c r="S29">
        <f t="shared" si="19"/>
        <v>0.17400000000000002</v>
      </c>
      <c r="T29" s="11"/>
      <c r="U29" s="11"/>
      <c r="V29" s="11"/>
      <c r="W29" s="11"/>
      <c r="X29" s="11"/>
    </row>
    <row r="30" spans="7:24" x14ac:dyDescent="0.25">
      <c r="H30">
        <f>SUM(H27:H29)</f>
        <v>7701800</v>
      </c>
      <c r="P30" s="11"/>
      <c r="Q30" s="11">
        <v>2.2000000000000002</v>
      </c>
      <c r="R30" s="11">
        <v>1.2</v>
      </c>
      <c r="S30">
        <f t="shared" si="19"/>
        <v>2.64</v>
      </c>
      <c r="T30" s="11"/>
      <c r="U30" s="11"/>
      <c r="V30" s="11"/>
      <c r="W30" s="11"/>
      <c r="X30" s="11"/>
    </row>
    <row r="31" spans="7:24" x14ac:dyDescent="0.25">
      <c r="G31" t="s">
        <v>18</v>
      </c>
      <c r="H31">
        <v>3478034</v>
      </c>
      <c r="P31" s="11"/>
      <c r="Q31" s="11">
        <v>0.2</v>
      </c>
      <c r="R31" s="11">
        <v>0.64</v>
      </c>
      <c r="S31">
        <f t="shared" si="19"/>
        <v>0.128</v>
      </c>
      <c r="T31" s="11"/>
      <c r="U31" s="11"/>
      <c r="V31" s="11"/>
      <c r="W31" s="11"/>
      <c r="X31" s="11"/>
    </row>
    <row r="32" spans="7:24" x14ac:dyDescent="0.25">
      <c r="P32" s="11"/>
      <c r="Q32" s="11">
        <v>0.52</v>
      </c>
      <c r="R32" s="11">
        <v>0.56000000000000005</v>
      </c>
      <c r="S32">
        <f t="shared" si="19"/>
        <v>0.29120000000000001</v>
      </c>
      <c r="T32" s="11"/>
      <c r="U32" s="11"/>
      <c r="V32" s="11"/>
      <c r="W32" s="11"/>
      <c r="X32" s="11"/>
    </row>
    <row r="33" spans="16:24" x14ac:dyDescent="0.25">
      <c r="P33" s="11"/>
      <c r="Q33" s="11">
        <v>2</v>
      </c>
      <c r="R33" s="11">
        <v>0.8</v>
      </c>
      <c r="S33">
        <f t="shared" si="19"/>
        <v>1.6</v>
      </c>
      <c r="T33" s="11"/>
      <c r="U33" s="11"/>
      <c r="V33" s="11"/>
      <c r="W33" s="11"/>
      <c r="X33" s="11"/>
    </row>
    <row r="34" spans="16:24" x14ac:dyDescent="0.25">
      <c r="Q34" s="11">
        <v>3.1</v>
      </c>
      <c r="R34" s="11">
        <v>2.95</v>
      </c>
      <c r="S34">
        <f t="shared" si="19"/>
        <v>9.1450000000000014</v>
      </c>
    </row>
    <row r="35" spans="16:24" x14ac:dyDescent="0.25">
      <c r="Q35" s="11">
        <v>0.13</v>
      </c>
      <c r="R35" s="11">
        <v>0.8</v>
      </c>
      <c r="S35">
        <f t="shared" si="19"/>
        <v>0.10400000000000001</v>
      </c>
      <c r="T35" s="6"/>
    </row>
    <row r="36" spans="16:24" x14ac:dyDescent="0.25">
      <c r="P36" s="11"/>
      <c r="Q36" s="11">
        <v>2.1</v>
      </c>
      <c r="R36" s="11">
        <v>1</v>
      </c>
      <c r="S36">
        <f t="shared" si="19"/>
        <v>2.1</v>
      </c>
    </row>
    <row r="37" spans="16:24" x14ac:dyDescent="0.25">
      <c r="Q37" s="11">
        <v>3.26</v>
      </c>
      <c r="R37" s="11">
        <v>3.13</v>
      </c>
      <c r="S37">
        <f t="shared" si="19"/>
        <v>10.203799999999999</v>
      </c>
    </row>
    <row r="38" spans="16:24" x14ac:dyDescent="0.25">
      <c r="Q38" s="11">
        <v>3.13</v>
      </c>
      <c r="R38" s="11">
        <v>0.6</v>
      </c>
      <c r="S38">
        <f t="shared" si="19"/>
        <v>1.8779999999999999</v>
      </c>
    </row>
    <row r="39" spans="16:24" x14ac:dyDescent="0.25">
      <c r="Q39" s="11">
        <v>2.16</v>
      </c>
      <c r="R39" s="11">
        <v>1.1599999999999999</v>
      </c>
      <c r="S39">
        <f t="shared" si="19"/>
        <v>2.5055999999999998</v>
      </c>
    </row>
    <row r="40" spans="16:24" x14ac:dyDescent="0.25">
      <c r="Q40" s="11">
        <v>0.17</v>
      </c>
      <c r="R40" s="11">
        <v>0.67</v>
      </c>
      <c r="S40">
        <f t="shared" si="19"/>
        <v>0.11390000000000002</v>
      </c>
    </row>
    <row r="41" spans="16:24" x14ac:dyDescent="0.25">
      <c r="Q41" s="11">
        <v>0.7</v>
      </c>
      <c r="R41" s="11">
        <v>3.13</v>
      </c>
      <c r="S41">
        <f t="shared" si="19"/>
        <v>2.1909999999999998</v>
      </c>
    </row>
    <row r="42" spans="16:24" x14ac:dyDescent="0.25">
      <c r="S42">
        <f>SUM(S24:S41)</f>
        <v>61.044500000000006</v>
      </c>
    </row>
    <row r="43" spans="16:24" x14ac:dyDescent="0.25">
      <c r="S43">
        <f>S42*10.764</f>
        <v>657.08299799999998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2024-11-26T11:51:12Z</dcterms:modified>
</cp:coreProperties>
</file>