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D6E9354C-865C-4DF2-9D8F-E4A62BC0FEB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1" l="1"/>
  <c r="A39" i="1"/>
  <c r="B22" i="1" l="1"/>
  <c r="F7" i="1" l="1"/>
  <c r="G31" i="1" l="1"/>
  <c r="F31" i="1" l="1"/>
  <c r="C37" i="1"/>
  <c r="C36" i="1"/>
  <c r="H17" i="1" l="1"/>
  <c r="H32" i="1" l="1"/>
  <c r="H30" i="1"/>
  <c r="O14" i="1" l="1"/>
  <c r="C35" i="1" l="1"/>
  <c r="C34" i="1"/>
  <c r="B10" i="1"/>
  <c r="B11" i="1" s="1"/>
  <c r="B8" i="1"/>
  <c r="B6" i="1"/>
  <c r="B5" i="1"/>
  <c r="B14" i="1" s="1"/>
  <c r="B12" i="1" l="1"/>
  <c r="B13" i="1" s="1"/>
  <c r="B15" i="1" s="1"/>
  <c r="E37" i="1" l="1"/>
  <c r="E36" i="1"/>
  <c r="E35" i="1"/>
  <c r="E34" i="1"/>
  <c r="B17" i="1"/>
  <c r="B23" i="1" l="1"/>
  <c r="B19" i="1"/>
  <c r="F29" i="1"/>
  <c r="B21" i="1" l="1"/>
  <c r="E38" i="1" s="1"/>
  <c r="B20" i="1"/>
  <c r="F30" i="1"/>
  <c r="G30" i="1"/>
  <c r="I30" i="1" l="1"/>
  <c r="H29" i="1" l="1"/>
  <c r="G4" i="1" l="1"/>
  <c r="G29" i="1"/>
  <c r="I29" i="1"/>
</calcChain>
</file>

<file path=xl/sharedStrings.xml><?xml version="1.0" encoding="utf-8"?>
<sst xmlns="http://schemas.openxmlformats.org/spreadsheetml/2006/main" count="34" uniqueCount="31">
  <si>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</si>
  <si>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</si>
  <si>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</si>
  <si>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</si>
  <si>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</si>
  <si>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</si>
  <si>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</si>
  <si>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</si>
  <si>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</si>
  <si>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</si>
  <si>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</si>
  <si>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</si>
  <si>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</si>
  <si>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</si>
  <si>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</si>
  <si>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</si>
  <si>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</si>
  <si>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</si>
  <si>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</si>
  <si>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</si>
  <si>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</si>
  <si>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</si>
  <si>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</si>
  <si>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</si>
  <si>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</si>
  <si>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</si>
  <si>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>Carpet Area</t>
  </si>
  <si>
    <t>Rate</t>
  </si>
  <si>
    <t>RV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</si>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</sst>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43" fontId="12" fillId="0" borderId="1" xfId="0" applyNumberFormat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15" fillId="2" borderId="1" xfId="0" applyFont="1" applyFill="1" applyBorder="1"/>
    <xf numFmtId="0" fontId="0" fillId="2" borderId="1" xfId="0" applyFont="1" applyFill="1" applyBorder="1"/>
    <xf numFmtId="43" fontId="6" fillId="0" borderId="0" xfId="0" applyNumberFormat="1" applyFont="1"/>
    <xf numFmtId="0" fontId="0" fillId="2" borderId="0" xfId="0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133350</xdr:rowOff>
    </xdr:from>
    <xdr:to>
      <xdr:col>14</xdr:col>
      <xdr:colOff>467968</xdr:colOff>
      <xdr:row>47</xdr:row>
      <xdr:rowOff>144073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B790C6-12A0-4992-94EE-E0060C8D2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14350"/>
          <a:ext cx="8907118" cy="8583223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3</xdr:row>
      <xdr:rowOff>76200</xdr:rowOff>
    </xdr:from>
    <xdr:to>
      <xdr:col>29</xdr:col>
      <xdr:colOff>315547</xdr:colOff>
      <xdr:row>46</xdr:row>
      <xdr:rowOff>124975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F433E3F-E274-48BA-AD8A-92B936A47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50" y="647700"/>
          <a:ext cx="8754697" cy="8240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210770</xdr:colOff>
      <xdr:row>37</xdr:row>
      <xdr:rowOff>115300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94EE68-5CBC-41E5-B852-13BD48554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45170" cy="716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topLeftCell="A7" zoomScaleNormal="100" workbookViewId="0">
      <selection activeCell="D24" sqref="D24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/>
      <c r="B2" s="24"/>
      <c r="C2" s="24"/>
      <c r="D2" s="22"/>
      <c r="E2" s="8"/>
      <c r="F2" s="48"/>
    </row>
    <row r="3" spans="1:17" ht="16.5" x14ac:dyDescent="0.3">
      <c r="A3" s="16" t="s">
        <v>0</v>
      </c>
      <c r="B3" s="25">
        <v>25000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3000</v>
      </c>
      <c r="C4" s="17"/>
      <c r="D4" s="17"/>
      <c r="E4">
        <v>2025</v>
      </c>
      <c r="F4" s="3">
        <v>2024</v>
      </c>
      <c r="G4" s="4">
        <f>F4-E4</f>
        <v>-1</v>
      </c>
      <c r="L4" s="24"/>
    </row>
    <row r="5" spans="1:17" ht="16.5" x14ac:dyDescent="0.3">
      <c r="A5" s="16" t="s">
        <v>2</v>
      </c>
      <c r="B5" s="25">
        <f>B3-B4</f>
        <v>22000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3000</v>
      </c>
      <c r="C6" s="17"/>
      <c r="D6" s="17"/>
      <c r="E6" s="36" t="s">
        <v>22</v>
      </c>
      <c r="F6" s="8" t="s">
        <v>23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0</v>
      </c>
      <c r="C7" s="20"/>
      <c r="D7" s="20"/>
      <c r="E7">
        <v>604</v>
      </c>
      <c r="F7" s="3">
        <f>E7*1.1</f>
        <v>664.40000000000009</v>
      </c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60</v>
      </c>
      <c r="C8" s="20"/>
      <c r="D8" s="20"/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F9" s="29"/>
      <c r="G9" s="5"/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0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</v>
      </c>
      <c r="C11" s="33"/>
      <c r="D11" s="33"/>
      <c r="E11" s="44"/>
      <c r="F11" s="44"/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0</v>
      </c>
      <c r="C12" s="21"/>
      <c r="D12" s="21"/>
      <c r="E12" s="10"/>
      <c r="F12" s="10"/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3000</v>
      </c>
      <c r="C13" s="21"/>
      <c r="D13" s="21"/>
      <c r="E13" s="10"/>
      <c r="F13" s="10"/>
      <c r="K13" s="13"/>
      <c r="L13" s="55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22000</v>
      </c>
      <c r="C14" s="17"/>
      <c r="D14" s="17"/>
      <c r="E14" s="10"/>
      <c r="F14" s="10"/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25000</v>
      </c>
      <c r="C15" s="17"/>
      <c r="D15" s="17"/>
      <c r="E15" s="10"/>
      <c r="F15" s="10"/>
      <c r="K15" s="13"/>
      <c r="L15" s="31"/>
      <c r="M15" s="31"/>
    </row>
    <row r="16" spans="1:17" ht="16.5" x14ac:dyDescent="0.3">
      <c r="A16" s="16" t="s">
        <v>21</v>
      </c>
      <c r="B16" s="22">
        <v>604</v>
      </c>
      <c r="C16" s="34"/>
      <c r="D16" s="16"/>
      <c r="E16" s="8"/>
      <c r="F16" s="8"/>
      <c r="H16">
        <v>7878000</v>
      </c>
      <c r="I16" s="5"/>
      <c r="J16" s="5"/>
      <c r="K16" s="5"/>
      <c r="L16" s="6"/>
    </row>
    <row r="17" spans="1:14" ht="16.5" x14ac:dyDescent="0.3">
      <c r="A17" s="34" t="s">
        <v>11</v>
      </c>
      <c r="B17" s="23">
        <f>B15*B16</f>
        <v>15100000</v>
      </c>
      <c r="C17" s="23"/>
      <c r="D17" s="50"/>
      <c r="E17" s="46"/>
      <c r="F17" s="46"/>
      <c r="H17">
        <f>H16*0.9</f>
        <v>7090200</v>
      </c>
      <c r="I17" s="5"/>
      <c r="J17" s="32"/>
      <c r="K17" s="5"/>
      <c r="L17" s="6"/>
      <c r="N17" s="6"/>
    </row>
    <row r="18" spans="1:14" ht="16.5" x14ac:dyDescent="0.3">
      <c r="A18" s="34" t="s">
        <v>29</v>
      </c>
      <c r="B18" s="23">
        <v>1000000</v>
      </c>
      <c r="C18" s="23"/>
      <c r="D18" s="50"/>
      <c r="E18" s="46"/>
      <c r="F18" s="46"/>
      <c r="I18" s="5"/>
      <c r="J18" s="32"/>
      <c r="K18" s="5"/>
      <c r="L18" s="6"/>
      <c r="N18" s="6"/>
    </row>
    <row r="19" spans="1:14" ht="16.5" x14ac:dyDescent="0.3">
      <c r="A19" s="34" t="s">
        <v>30</v>
      </c>
      <c r="B19" s="23">
        <f>B18+B17</f>
        <v>16100000</v>
      </c>
      <c r="C19" s="23"/>
      <c r="D19" s="50"/>
      <c r="E19" s="46"/>
      <c r="F19" s="46"/>
      <c r="I19" s="5"/>
      <c r="J19" s="32"/>
      <c r="K19" s="5"/>
      <c r="L19" s="6"/>
      <c r="N19" s="6"/>
    </row>
    <row r="20" spans="1:14" ht="16.5" x14ac:dyDescent="0.3">
      <c r="A20" s="34" t="s">
        <v>28</v>
      </c>
      <c r="B20" s="23">
        <f>B19*0.98</f>
        <v>15778000</v>
      </c>
      <c r="C20" s="23"/>
      <c r="D20" s="50"/>
      <c r="E20" s="46"/>
      <c r="F20" s="46"/>
      <c r="I20" s="5"/>
      <c r="J20" s="32"/>
      <c r="K20" s="5"/>
      <c r="L20" s="6"/>
      <c r="N20" s="6"/>
    </row>
    <row r="21" spans="1:14" s="41" customFormat="1" ht="16.5" x14ac:dyDescent="0.3">
      <c r="A21" s="42" t="s">
        <v>24</v>
      </c>
      <c r="B21" s="37">
        <f>B19*0.8</f>
        <v>12880000</v>
      </c>
      <c r="C21" s="37"/>
      <c r="D21" s="43"/>
      <c r="E21" s="45"/>
      <c r="F21" s="45"/>
      <c r="I21" s="38"/>
      <c r="J21" s="39"/>
      <c r="K21" s="38"/>
      <c r="L21" s="40"/>
      <c r="N21" s="40"/>
    </row>
    <row r="22" spans="1:14" s="41" customFormat="1" ht="16.5" x14ac:dyDescent="0.3">
      <c r="A22" s="42" t="s">
        <v>12</v>
      </c>
      <c r="B22" s="37">
        <f>664*B4</f>
        <v>1992000</v>
      </c>
      <c r="C22" s="43"/>
      <c r="D22" s="43"/>
      <c r="E22" s="45"/>
      <c r="F22" s="45"/>
      <c r="I22" s="40"/>
      <c r="J22" s="38"/>
    </row>
    <row r="23" spans="1:14" ht="16.5" x14ac:dyDescent="0.3">
      <c r="A23" s="22" t="s">
        <v>16</v>
      </c>
      <c r="B23" s="23">
        <f>B17*0.032/12</f>
        <v>40266.666666666664</v>
      </c>
      <c r="C23" s="23"/>
      <c r="D23" s="50"/>
      <c r="E23" s="46"/>
      <c r="F23" s="46"/>
      <c r="I23" s="6"/>
      <c r="J23" s="5"/>
    </row>
    <row r="24" spans="1:14" x14ac:dyDescent="0.25">
      <c r="A24" s="30"/>
      <c r="B24" s="47"/>
      <c r="C24" s="30"/>
      <c r="D24" s="30"/>
      <c r="E24" s="49"/>
      <c r="F24" s="6"/>
    </row>
    <row r="25" spans="1:14" x14ac:dyDescent="0.25">
      <c r="B25" s="12"/>
      <c r="I25" s="6"/>
    </row>
    <row r="27" spans="1:14" x14ac:dyDescent="0.25">
      <c r="C27" t="s">
        <v>14</v>
      </c>
    </row>
    <row r="28" spans="1:14" x14ac:dyDescent="0.25">
      <c r="B28" s="9" t="s">
        <v>15</v>
      </c>
      <c r="C28" s="8" t="s">
        <v>20</v>
      </c>
      <c r="D28" s="8" t="s">
        <v>25</v>
      </c>
      <c r="E28" s="8" t="s">
        <v>11</v>
      </c>
      <c r="F28" s="8" t="s">
        <v>17</v>
      </c>
      <c r="G28" s="8" t="s">
        <v>18</v>
      </c>
      <c r="H28" s="8" t="s">
        <v>19</v>
      </c>
      <c r="I28" s="8"/>
    </row>
    <row r="29" spans="1:14" ht="17.25" x14ac:dyDescent="0.3">
      <c r="B29" s="9">
        <v>590</v>
      </c>
      <c r="C29" s="8"/>
      <c r="D29" s="8"/>
      <c r="E29" s="8">
        <v>16400000</v>
      </c>
      <c r="F29" s="10">
        <f t="shared" ref="F29:F31" si="0">E29/B29</f>
        <v>27796.610169491527</v>
      </c>
      <c r="G29" s="10" t="e">
        <f>E29/C29</f>
        <v>#DIV/0!</v>
      </c>
      <c r="H29" s="10" t="e">
        <f>E29/#REF!</f>
        <v>#REF!</v>
      </c>
      <c r="I29" s="8">
        <f>C29/B29</f>
        <v>0</v>
      </c>
      <c r="J29" s="15"/>
    </row>
    <row r="30" spans="1:14" ht="17.25" x14ac:dyDescent="0.3">
      <c r="B30" s="9">
        <v>675</v>
      </c>
      <c r="C30" s="8"/>
      <c r="D30" s="8"/>
      <c r="E30" s="8">
        <v>16200000</v>
      </c>
      <c r="F30" s="10">
        <f t="shared" si="0"/>
        <v>24000</v>
      </c>
      <c r="G30" s="10" t="e">
        <f>E30/C30</f>
        <v>#DIV/0!</v>
      </c>
      <c r="H30" s="10" t="e">
        <f>E30/D30</f>
        <v>#DIV/0!</v>
      </c>
      <c r="I30" s="8">
        <f>C30/B30</f>
        <v>0</v>
      </c>
      <c r="J30" s="15"/>
    </row>
    <row r="31" spans="1:14" ht="17.25" x14ac:dyDescent="0.3">
      <c r="B31" s="9">
        <v>605</v>
      </c>
      <c r="C31" s="8"/>
      <c r="D31" s="8"/>
      <c r="E31" s="8">
        <v>17000000</v>
      </c>
      <c r="F31" s="10">
        <f t="shared" si="0"/>
        <v>28099.173553719007</v>
      </c>
      <c r="G31" s="10" t="e">
        <f>E31/C31</f>
        <v>#DIV/0!</v>
      </c>
      <c r="H31" s="10"/>
      <c r="I31" s="8"/>
      <c r="J31" s="15"/>
    </row>
    <row r="32" spans="1:14" x14ac:dyDescent="0.25">
      <c r="B32" s="9"/>
      <c r="C32" s="8"/>
      <c r="D32" s="8"/>
      <c r="E32" s="10"/>
      <c r="F32" s="10"/>
      <c r="G32" s="10"/>
      <c r="H32" s="10" t="e">
        <f>E32/D32</f>
        <v>#DIV/0!</v>
      </c>
      <c r="I32" s="8"/>
    </row>
    <row r="33" spans="1:9" x14ac:dyDescent="0.25">
      <c r="A33" t="s">
        <v>26</v>
      </c>
      <c r="B33" s="7" t="s">
        <v>11</v>
      </c>
      <c r="C33" t="s">
        <v>27</v>
      </c>
    </row>
    <row r="34" spans="1:9" ht="15.75" x14ac:dyDescent="0.25">
      <c r="A34" s="53">
        <v>639</v>
      </c>
      <c r="B34" s="54">
        <v>15824800</v>
      </c>
      <c r="C34" s="51">
        <f t="shared" ref="C34:C37" si="1">B34/A34</f>
        <v>24764.945226917058</v>
      </c>
      <c r="D34" s="51"/>
      <c r="E34" s="52">
        <f>B15/C34</f>
        <v>1.0094914311713261</v>
      </c>
      <c r="F34" s="51"/>
      <c r="G34" s="51"/>
      <c r="I34" s="6"/>
    </row>
    <row r="35" spans="1:9" ht="15.75" x14ac:dyDescent="0.25">
      <c r="A35" s="53">
        <v>639</v>
      </c>
      <c r="B35" s="54">
        <v>13163400</v>
      </c>
      <c r="C35" s="51">
        <f t="shared" si="1"/>
        <v>20600</v>
      </c>
      <c r="D35" s="51"/>
      <c r="E35" s="52">
        <f>B15/C35</f>
        <v>1.2135922330097086</v>
      </c>
      <c r="F35" s="51"/>
      <c r="G35" s="51"/>
      <c r="I35" s="6"/>
    </row>
    <row r="36" spans="1:9" ht="15.75" x14ac:dyDescent="0.25">
      <c r="A36" s="27">
        <v>567</v>
      </c>
      <c r="B36" s="7">
        <v>11653686</v>
      </c>
      <c r="C36" s="51">
        <f t="shared" si="1"/>
        <v>20553.238095238095</v>
      </c>
      <c r="E36" s="52">
        <f>B15/C36</f>
        <v>1.2163533494895951</v>
      </c>
      <c r="I36" s="6"/>
    </row>
    <row r="37" spans="1:9" ht="15.75" x14ac:dyDescent="0.25">
      <c r="A37" s="27">
        <v>645</v>
      </c>
      <c r="B37" s="7">
        <v>10421000</v>
      </c>
      <c r="C37" s="51">
        <f t="shared" si="1"/>
        <v>16156.589147286822</v>
      </c>
      <c r="E37" s="52">
        <f>B15/C37</f>
        <v>1.5473562997792918</v>
      </c>
    </row>
    <row r="38" spans="1:9" x14ac:dyDescent="0.25">
      <c r="E38" s="52" t="e">
        <f>B21/C38</f>
        <v>#DIV/0!</v>
      </c>
    </row>
    <row r="39" spans="1:9" x14ac:dyDescent="0.25">
      <c r="A39">
        <f>43.68*10.764</f>
        <v>470.17151999999999</v>
      </c>
      <c r="B39" s="7">
        <v>10200000</v>
      </c>
      <c r="C39" s="56">
        <f>B39/A39</f>
        <v>21694.210657421361</v>
      </c>
    </row>
    <row r="57" spans="3:5" x14ac:dyDescent="0.25">
      <c r="C57" s="6"/>
      <c r="D57" s="6"/>
      <c r="E5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8" workbookViewId="0">
      <selection activeCell="T1" sqref="T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G4" workbookViewId="0">
      <selection activeCell="Z27" sqref="Z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2024-11-06T09:09:23Z</dcterms:modified>
</cp:coreProperties>
</file>