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pera House\Riva Nisarg Sanghvi\"/>
    </mc:Choice>
  </mc:AlternateContent>
  <xr:revisionPtr revIDLastSave="0" documentId="13_ncr:1_{7C10C72F-CBE1-46B8-8045-964C22AFF4D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E45" i="4" l="1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46" i="4" s="1"/>
  <c r="E23" i="4"/>
  <c r="E22" i="4"/>
  <c r="E21" i="4"/>
  <c r="E20" i="4"/>
  <c r="E19" i="4"/>
  <c r="E18" i="4"/>
  <c r="D39" i="4"/>
  <c r="Q13" i="4" l="1"/>
  <c r="P11" i="4"/>
  <c r="J18" i="4"/>
  <c r="J19" i="4"/>
  <c r="I29" i="4"/>
  <c r="P12" i="4" l="1"/>
  <c r="Q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<sst xmlns="http://schemas.openxmlformats.org/spreadsheetml/2006/main" count="34" uniqueCount="31">
  <si>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</si>
  <si>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</si>
  <si>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</si>
  <si>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</si>
  <si>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</si>
  <si>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</si>
  <si>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</si>
  <si>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</si>
  <si>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</si>
  <si>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</si>
  <si>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</si>
  <si>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</si>
  <si>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</si>
  <si>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901, 9th Floor, Wing - West Wing, World Crest CHSL, The Galaria Lodha Spance, Senapati Bapat Marg, Lower Parel,</t>
  </si>
  <si>
    <t>agreement  - 2016</t>
  </si>
  <si>
    <t>av</t>
  </si>
  <si>
    <t>sd</t>
  </si>
  <si>
    <t>rd</t>
  </si>
  <si>
    <t>mv</t>
  </si>
  <si>
    <t>bua</t>
  </si>
  <si>
    <t>fmv</t>
  </si>
  <si>
    <t>3 car parking</t>
  </si>
  <si>
    <t>ca</t>
  </si>
  <si>
    <t>rate on ca</t>
  </si>
  <si>
    <t>23.10.24</t>
  </si>
  <si>
    <t>03.01.24</t>
  </si>
  <si>
    <t>01.02.24</t>
  </si>
  <si>
    <t>10.07.24</t>
  </si>
  <si>
    <t>Previus report  - 2021</t>
  </si>
  <si>
    <t>mca</t>
  </si>
  <si>
    <t xml:space="preserve">oc - 2016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</si>
</sst>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390525</xdr:colOff>
      <xdr:row>22</xdr:row>
      <xdr:rowOff>57150</xdr:rowOff>
    </xdr:from>
    <xdr:to>
      <xdr:col>25</xdr:col>
      <xdr:colOff>381893</xdr:colOff>
      <xdr:row>62</xdr:row>
      <xdr:rowOff>86793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FCE80-1D0D-41F9-A9BA-1EFDD5DB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5825" y="4819650"/>
          <a:ext cx="6401693" cy="7649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3CAF3-C448-4317-9CFC-8C9ED476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10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2B8EF-C96C-4A0F-8B11-C340424A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1153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3</xdr:row>
      <xdr:rowOff>161925</xdr:rowOff>
    </xdr:from>
    <xdr:to>
      <xdr:col>14</xdr:col>
      <xdr:colOff>276225</xdr:colOff>
      <xdr:row>53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8D25B3-6372-42E9-8862-AA6B5507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733425"/>
          <a:ext cx="7553325" cy="9439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E6C41-61FA-440E-B004-ED65BCD6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4845B-0D9A-4FAE-8BA2-D5D804CF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F6C6A-7F1E-41B0-BB42-B6E85EFA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5B550-2F74-4665-B2E8-4A0546A0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BB658-BEC4-4E75-90DF-CDD2E4D0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9642C-362F-49A3-9D92-DC697346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7ADB5-DA1E-4163-8C15-D46B9A47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B4FEA-901D-4C93-B484-10E9E21F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38C11-36B8-4630-BDFD-DB75EB1E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2195</v>
      </c>
      <c r="C2" s="4">
        <f>B2*1.2</f>
        <v>2634</v>
      </c>
      <c r="D2" s="4">
        <f t="shared" ref="D2:D13" si="2">C2*1.2</f>
        <v>3160.7999999999997</v>
      </c>
      <c r="E2" s="5">
        <f t="shared" ref="E2:E13" si="3">R2</f>
        <v>115000000</v>
      </c>
      <c r="F2" s="10">
        <f t="shared" ref="F2:F13" si="4">ROUND((E2/B2),0)</f>
        <v>52392</v>
      </c>
      <c r="G2" s="10">
        <f t="shared" ref="G2:G13" si="5">ROUND((E2/C2),0)</f>
        <v>43660</v>
      </c>
      <c r="H2" s="10">
        <f t="shared" ref="H2:H13" si="6">ROUND((E2/D2),0)</f>
        <v>36383</v>
      </c>
      <c r="I2" s="4" t="e">
        <f>#REF!</f>
        <v>#REF!</v>
      </c>
      <c r="J2" s="4">
        <f t="shared" ref="J2:J13" si="7">S2</f>
        <v>33</v>
      </c>
      <c r="O2">
        <v>0</v>
      </c>
      <c r="P2">
        <f t="shared" ref="P2:P12" si="8">O2/1.2</f>
        <v>0</v>
      </c>
      <c r="Q2">
        <v>2195</v>
      </c>
      <c r="R2" s="2">
        <v>115000000</v>
      </c>
      <c r="S2" s="8">
        <v>33</v>
      </c>
      <c r="T2" s="8"/>
    </row>
    <row r="3" spans="1:20" x14ac:dyDescent="0.25">
      <c r="A3" s="4">
        <f t="shared" si="0"/>
        <v>0</v>
      </c>
      <c r="B3" s="4">
        <f t="shared" si="1"/>
        <v>2000</v>
      </c>
      <c r="C3" s="4">
        <f t="shared" ref="C3:C15" si="9">B3*1.2</f>
        <v>2400</v>
      </c>
      <c r="D3" s="4">
        <f t="shared" si="2"/>
        <v>2880</v>
      </c>
      <c r="E3" s="5">
        <f t="shared" si="3"/>
        <v>87000000</v>
      </c>
      <c r="F3" s="10">
        <f t="shared" si="4"/>
        <v>43500</v>
      </c>
      <c r="G3" s="10">
        <f t="shared" si="5"/>
        <v>36250</v>
      </c>
      <c r="H3" s="10">
        <f t="shared" si="6"/>
        <v>30208</v>
      </c>
      <c r="I3" s="4" t="e">
        <f>#REF!</f>
        <v>#REF!</v>
      </c>
      <c r="J3" s="4">
        <f t="shared" si="7"/>
        <v>30</v>
      </c>
      <c r="O3">
        <v>0</v>
      </c>
      <c r="P3">
        <f t="shared" si="8"/>
        <v>0</v>
      </c>
      <c r="Q3">
        <v>2000</v>
      </c>
      <c r="R3" s="2">
        <v>87000000</v>
      </c>
      <c r="S3" s="8">
        <v>30</v>
      </c>
      <c r="T3" s="8"/>
    </row>
    <row r="4" spans="1:20" x14ac:dyDescent="0.25">
      <c r="A4" s="4">
        <f t="shared" si="0"/>
        <v>0</v>
      </c>
      <c r="B4" s="4">
        <f t="shared" si="1"/>
        <v>2195</v>
      </c>
      <c r="C4" s="4">
        <f t="shared" si="9"/>
        <v>2634</v>
      </c>
      <c r="D4" s="4">
        <f t="shared" si="2"/>
        <v>3160.7999999999997</v>
      </c>
      <c r="E4" s="5">
        <f t="shared" si="3"/>
        <v>122500000</v>
      </c>
      <c r="F4" s="10">
        <f t="shared" si="4"/>
        <v>55809</v>
      </c>
      <c r="G4" s="10">
        <f t="shared" si="5"/>
        <v>46507</v>
      </c>
      <c r="H4" s="10">
        <f t="shared" si="6"/>
        <v>38756</v>
      </c>
      <c r="I4" s="4" t="e">
        <f>#REF!</f>
        <v>#REF!</v>
      </c>
      <c r="J4" s="4">
        <f t="shared" si="7"/>
        <v>27</v>
      </c>
      <c r="O4">
        <v>0</v>
      </c>
      <c r="P4">
        <f t="shared" si="8"/>
        <v>0</v>
      </c>
      <c r="Q4">
        <v>2195</v>
      </c>
      <c r="R4" s="2">
        <v>122500000</v>
      </c>
      <c r="S4" s="8">
        <v>27</v>
      </c>
      <c r="T4" s="8"/>
    </row>
    <row r="5" spans="1:20" x14ac:dyDescent="0.25">
      <c r="A5" s="4">
        <f t="shared" si="0"/>
        <v>0</v>
      </c>
      <c r="B5" s="4">
        <f t="shared" si="1"/>
        <v>2100</v>
      </c>
      <c r="C5" s="4">
        <f t="shared" si="9"/>
        <v>2520</v>
      </c>
      <c r="D5" s="4">
        <f t="shared" si="2"/>
        <v>3024</v>
      </c>
      <c r="E5" s="5">
        <f t="shared" si="3"/>
        <v>115500000</v>
      </c>
      <c r="F5" s="15">
        <f t="shared" si="4"/>
        <v>55000</v>
      </c>
      <c r="G5" s="10">
        <f t="shared" si="5"/>
        <v>45833</v>
      </c>
      <c r="H5" s="10">
        <f t="shared" si="6"/>
        <v>38194</v>
      </c>
      <c r="I5" s="4" t="e">
        <f>#REF!</f>
        <v>#REF!</v>
      </c>
      <c r="J5" s="4">
        <f t="shared" si="7"/>
        <v>21</v>
      </c>
      <c r="O5">
        <v>0</v>
      </c>
      <c r="P5">
        <f t="shared" si="8"/>
        <v>0</v>
      </c>
      <c r="Q5">
        <v>2100</v>
      </c>
      <c r="R5" s="2">
        <v>115500000</v>
      </c>
      <c r="S5" s="8">
        <v>21</v>
      </c>
      <c r="T5" s="8"/>
    </row>
    <row r="6" spans="1:20" x14ac:dyDescent="0.25">
      <c r="A6" s="4">
        <f t="shared" si="0"/>
        <v>0</v>
      </c>
      <c r="B6" s="4">
        <f t="shared" si="1"/>
        <v>2400</v>
      </c>
      <c r="C6" s="4">
        <f t="shared" si="9"/>
        <v>2880</v>
      </c>
      <c r="D6" s="4">
        <f t="shared" si="2"/>
        <v>3456</v>
      </c>
      <c r="E6" s="5">
        <f t="shared" si="3"/>
        <v>155000000</v>
      </c>
      <c r="F6" s="15">
        <f t="shared" si="4"/>
        <v>64583</v>
      </c>
      <c r="G6" s="10">
        <f t="shared" si="5"/>
        <v>53819</v>
      </c>
      <c r="H6" s="10">
        <f t="shared" si="6"/>
        <v>44850</v>
      </c>
      <c r="I6" s="4" t="e">
        <f>#REF!</f>
        <v>#REF!</v>
      </c>
      <c r="J6" s="4">
        <f t="shared" si="7"/>
        <v>55</v>
      </c>
      <c r="O6">
        <v>0</v>
      </c>
      <c r="P6">
        <f t="shared" si="8"/>
        <v>0</v>
      </c>
      <c r="Q6">
        <v>2400</v>
      </c>
      <c r="R6" s="2">
        <v>155000000</v>
      </c>
      <c r="S6" s="8">
        <v>55</v>
      </c>
      <c r="T6" s="8"/>
    </row>
    <row r="7" spans="1:20" x14ac:dyDescent="0.25">
      <c r="A7" s="4">
        <f t="shared" si="0"/>
        <v>0</v>
      </c>
      <c r="B7" s="4">
        <f t="shared" si="1"/>
        <v>2700</v>
      </c>
      <c r="C7" s="4">
        <f t="shared" si="9"/>
        <v>3240</v>
      </c>
      <c r="D7" s="4">
        <f t="shared" si="2"/>
        <v>3888</v>
      </c>
      <c r="E7" s="5">
        <f t="shared" si="3"/>
        <v>125000000</v>
      </c>
      <c r="F7" s="10">
        <f t="shared" si="4"/>
        <v>46296</v>
      </c>
      <c r="G7" s="10">
        <f t="shared" si="5"/>
        <v>38580</v>
      </c>
      <c r="H7" s="10">
        <f t="shared" si="6"/>
        <v>32150</v>
      </c>
      <c r="I7" s="4" t="e">
        <f>#REF!</f>
        <v>#REF!</v>
      </c>
      <c r="J7" s="4">
        <f t="shared" si="7"/>
        <v>47</v>
      </c>
      <c r="O7">
        <v>0</v>
      </c>
      <c r="P7">
        <f t="shared" si="8"/>
        <v>0</v>
      </c>
      <c r="Q7">
        <v>2700</v>
      </c>
      <c r="R7" s="2">
        <v>125000000</v>
      </c>
      <c r="S7" s="8">
        <v>47</v>
      </c>
      <c r="T7" s="8"/>
    </row>
    <row r="8" spans="1:20" x14ac:dyDescent="0.25">
      <c r="A8" s="4">
        <f t="shared" si="0"/>
        <v>0</v>
      </c>
      <c r="B8" s="4">
        <f t="shared" si="1"/>
        <v>2575</v>
      </c>
      <c r="C8" s="4">
        <f t="shared" si="9"/>
        <v>3090</v>
      </c>
      <c r="D8" s="4">
        <f t="shared" si="2"/>
        <v>3708</v>
      </c>
      <c r="E8" s="5">
        <f t="shared" si="3"/>
        <v>145000000</v>
      </c>
      <c r="F8" s="15">
        <f t="shared" si="4"/>
        <v>56311</v>
      </c>
      <c r="G8" s="10">
        <f t="shared" si="5"/>
        <v>46926</v>
      </c>
      <c r="H8" s="10">
        <f t="shared" si="6"/>
        <v>39105</v>
      </c>
      <c r="I8" s="4" t="e">
        <f>#REF!</f>
        <v>#REF!</v>
      </c>
      <c r="J8" s="4">
        <f t="shared" si="7"/>
        <v>38</v>
      </c>
      <c r="O8">
        <v>0</v>
      </c>
      <c r="P8">
        <f t="shared" si="8"/>
        <v>0</v>
      </c>
      <c r="Q8">
        <v>2575</v>
      </c>
      <c r="R8" s="2">
        <v>145000000</v>
      </c>
      <c r="S8" s="8">
        <v>38</v>
      </c>
      <c r="T8" s="8"/>
    </row>
    <row r="9" spans="1:20" x14ac:dyDescent="0.25">
      <c r="A9" s="4">
        <f t="shared" si="0"/>
        <v>0</v>
      </c>
      <c r="B9" s="4">
        <f t="shared" si="1"/>
        <v>2700</v>
      </c>
      <c r="C9" s="4">
        <f t="shared" si="9"/>
        <v>3240</v>
      </c>
      <c r="D9" s="4">
        <f t="shared" si="2"/>
        <v>3888</v>
      </c>
      <c r="E9" s="5">
        <f t="shared" si="3"/>
        <v>107500000</v>
      </c>
      <c r="F9" s="10">
        <f t="shared" si="4"/>
        <v>39815</v>
      </c>
      <c r="G9" s="10">
        <f t="shared" si="5"/>
        <v>33179</v>
      </c>
      <c r="H9" s="10">
        <f t="shared" si="6"/>
        <v>27649</v>
      </c>
      <c r="I9" s="4" t="e">
        <f>#REF!</f>
        <v>#REF!</v>
      </c>
      <c r="J9" s="4">
        <f t="shared" si="7"/>
        <v>9</v>
      </c>
      <c r="O9">
        <v>0</v>
      </c>
      <c r="P9">
        <f t="shared" si="8"/>
        <v>0</v>
      </c>
      <c r="Q9">
        <v>2700</v>
      </c>
      <c r="R9" s="2">
        <v>107500000</v>
      </c>
      <c r="S9" s="8">
        <v>9</v>
      </c>
      <c r="T9" s="8"/>
    </row>
    <row r="10" spans="1:20" x14ac:dyDescent="0.25">
      <c r="A10" s="4">
        <f t="shared" si="0"/>
        <v>0</v>
      </c>
      <c r="B10" s="4">
        <f t="shared" si="1"/>
        <v>2353</v>
      </c>
      <c r="C10" s="4">
        <f t="shared" si="9"/>
        <v>2823.6</v>
      </c>
      <c r="D10" s="4">
        <f t="shared" si="2"/>
        <v>3388.3199999999997</v>
      </c>
      <c r="E10" s="5">
        <f t="shared" si="3"/>
        <v>144000000</v>
      </c>
      <c r="F10" s="10">
        <f t="shared" si="4"/>
        <v>61198</v>
      </c>
      <c r="G10" s="10">
        <f t="shared" si="5"/>
        <v>50999</v>
      </c>
      <c r="H10" s="10">
        <f t="shared" si="6"/>
        <v>42499</v>
      </c>
      <c r="I10" s="4" t="e">
        <f>#REF!</f>
        <v>#REF!</v>
      </c>
      <c r="J10" s="4">
        <f t="shared" si="7"/>
        <v>57</v>
      </c>
      <c r="O10">
        <v>0</v>
      </c>
      <c r="P10">
        <f t="shared" si="8"/>
        <v>0</v>
      </c>
      <c r="Q10">
        <v>2353</v>
      </c>
      <c r="R10" s="2">
        <v>144000000</v>
      </c>
      <c r="S10" s="8">
        <v>57</v>
      </c>
      <c r="T10" s="8" t="s">
        <v>24</v>
      </c>
    </row>
    <row r="11" spans="1:20" x14ac:dyDescent="0.25">
      <c r="A11" s="4">
        <f t="shared" si="0"/>
        <v>0</v>
      </c>
      <c r="B11" s="4">
        <f t="shared" si="1"/>
        <v>1976.7189000000001</v>
      </c>
      <c r="C11" s="4">
        <f t="shared" si="9"/>
        <v>2372.06268</v>
      </c>
      <c r="D11" s="4">
        <f t="shared" si="2"/>
        <v>2846.4752159999998</v>
      </c>
      <c r="E11" s="5">
        <f t="shared" si="3"/>
        <v>90300000</v>
      </c>
      <c r="F11" s="15">
        <f t="shared" si="4"/>
        <v>45682</v>
      </c>
      <c r="G11" s="10">
        <f t="shared" si="5"/>
        <v>38068</v>
      </c>
      <c r="H11" s="10">
        <f t="shared" si="6"/>
        <v>31723</v>
      </c>
      <c r="I11" s="4" t="e">
        <f>#REF!</f>
        <v>#REF!</v>
      </c>
      <c r="J11" s="4">
        <f t="shared" si="7"/>
        <v>16</v>
      </c>
      <c r="O11">
        <v>0</v>
      </c>
      <c r="P11">
        <f>220.37*10.764</f>
        <v>2372.06268</v>
      </c>
      <c r="Q11">
        <f t="shared" ref="Q11" si="10">P11/1.2</f>
        <v>1976.7189000000001</v>
      </c>
      <c r="R11" s="2">
        <v>90300000</v>
      </c>
      <c r="S11" s="8">
        <v>16</v>
      </c>
      <c r="T11" s="8" t="s">
        <v>25</v>
      </c>
    </row>
    <row r="12" spans="1:20" x14ac:dyDescent="0.25">
      <c r="A12" s="4">
        <f t="shared" si="0"/>
        <v>0</v>
      </c>
      <c r="B12" s="4">
        <f t="shared" si="1"/>
        <v>2353</v>
      </c>
      <c r="C12" s="4">
        <f t="shared" si="9"/>
        <v>2823.6</v>
      </c>
      <c r="D12" s="4">
        <f t="shared" si="2"/>
        <v>3388.3199999999997</v>
      </c>
      <c r="E12" s="5">
        <f t="shared" si="3"/>
        <v>110000000</v>
      </c>
      <c r="F12" s="15">
        <f t="shared" si="4"/>
        <v>46749</v>
      </c>
      <c r="G12" s="10">
        <f t="shared" si="5"/>
        <v>38957</v>
      </c>
      <c r="H12" s="10">
        <f t="shared" si="6"/>
        <v>32464</v>
      </c>
      <c r="I12" s="4" t="e">
        <f>#REF!</f>
        <v>#REF!</v>
      </c>
      <c r="J12" s="4">
        <f t="shared" si="7"/>
        <v>49</v>
      </c>
      <c r="O12">
        <v>0</v>
      </c>
      <c r="P12">
        <f t="shared" si="8"/>
        <v>0</v>
      </c>
      <c r="Q12">
        <v>2353</v>
      </c>
      <c r="R12" s="2">
        <v>110000000</v>
      </c>
      <c r="S12" s="8">
        <v>49</v>
      </c>
      <c r="T12" s="8" t="s">
        <v>26</v>
      </c>
    </row>
    <row r="13" spans="1:20" x14ac:dyDescent="0.25">
      <c r="A13" s="4">
        <f t="shared" si="0"/>
        <v>0</v>
      </c>
      <c r="B13" s="4">
        <f t="shared" si="1"/>
        <v>2575</v>
      </c>
      <c r="C13" s="4">
        <f t="shared" si="9"/>
        <v>3090</v>
      </c>
      <c r="D13" s="4">
        <f t="shared" si="2"/>
        <v>3708</v>
      </c>
      <c r="E13" s="5">
        <f t="shared" si="3"/>
        <v>117000000</v>
      </c>
      <c r="F13" s="10">
        <f t="shared" si="4"/>
        <v>45437</v>
      </c>
      <c r="G13" s="10">
        <f t="shared" si="5"/>
        <v>37864</v>
      </c>
      <c r="H13" s="10">
        <f t="shared" si="6"/>
        <v>31553</v>
      </c>
      <c r="I13" s="4" t="e">
        <f>#REF!</f>
        <v>#REF!</v>
      </c>
      <c r="J13" s="4">
        <f t="shared" si="7"/>
        <v>43</v>
      </c>
      <c r="O13">
        <v>0</v>
      </c>
      <c r="P13">
        <f t="shared" ref="P13" si="11">O13/1.2</f>
        <v>0</v>
      </c>
      <c r="Q13">
        <f>1791+784</f>
        <v>2575</v>
      </c>
      <c r="R13" s="2">
        <v>117000000</v>
      </c>
      <c r="S13" s="8">
        <v>43</v>
      </c>
      <c r="T13" s="8" t="s">
        <v>27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3:24" x14ac:dyDescent="0.25">
      <c r="C17" t="s">
        <v>29</v>
      </c>
      <c r="H17" t="s">
        <v>13</v>
      </c>
    </row>
    <row r="18" spans="3:24" x14ac:dyDescent="0.25">
      <c r="C18">
        <v>18.2</v>
      </c>
      <c r="D18">
        <v>10.3</v>
      </c>
      <c r="E18">
        <f>D18*C18:C18</f>
        <v>187.46</v>
      </c>
      <c r="H18" t="s">
        <v>22</v>
      </c>
      <c r="I18">
        <v>2315</v>
      </c>
      <c r="J18">
        <f>J19/I18</f>
        <v>1.2004068596112309</v>
      </c>
    </row>
    <row r="19" spans="3:24" x14ac:dyDescent="0.25">
      <c r="C19">
        <v>8.44</v>
      </c>
      <c r="D19">
        <v>5.03</v>
      </c>
      <c r="E19">
        <f t="shared" ref="E19:E45" si="20">D19*C19:C19</f>
        <v>42.453200000000002</v>
      </c>
      <c r="H19" t="s">
        <v>19</v>
      </c>
      <c r="I19">
        <v>2779</v>
      </c>
      <c r="J19">
        <f>258.17*10.764</f>
        <v>2778.9418799999999</v>
      </c>
      <c r="N19" t="s">
        <v>21</v>
      </c>
    </row>
    <row r="20" spans="3:24" x14ac:dyDescent="0.25">
      <c r="C20">
        <v>7.3</v>
      </c>
      <c r="D20">
        <v>4.2</v>
      </c>
      <c r="E20">
        <f t="shared" si="20"/>
        <v>30.66</v>
      </c>
      <c r="H20" t="s">
        <v>23</v>
      </c>
      <c r="I20">
        <v>47700</v>
      </c>
    </row>
    <row r="21" spans="3:24" x14ac:dyDescent="0.25">
      <c r="C21">
        <v>5.0999999999999996</v>
      </c>
      <c r="D21" s="7">
        <v>2.4</v>
      </c>
      <c r="E21">
        <f t="shared" si="20"/>
        <v>12.239999999999998</v>
      </c>
      <c r="H21" t="s">
        <v>20</v>
      </c>
      <c r="I21">
        <f>I20*I18</f>
        <v>110425500</v>
      </c>
    </row>
    <row r="22" spans="3:24" x14ac:dyDescent="0.25">
      <c r="C22">
        <v>2.48</v>
      </c>
      <c r="D22">
        <v>2.8</v>
      </c>
      <c r="E22">
        <f t="shared" si="20"/>
        <v>6.944</v>
      </c>
      <c r="S22" t="s">
        <v>28</v>
      </c>
    </row>
    <row r="23" spans="3:24" x14ac:dyDescent="0.25">
      <c r="C23">
        <v>14.57</v>
      </c>
      <c r="D23">
        <v>3.14</v>
      </c>
      <c r="E23">
        <f t="shared" si="20"/>
        <v>45.7498</v>
      </c>
      <c r="G23" s="6"/>
      <c r="H23" s="6"/>
    </row>
    <row r="24" spans="3:24" x14ac:dyDescent="0.25">
      <c r="C24">
        <v>4.26</v>
      </c>
      <c r="D24">
        <v>3.82</v>
      </c>
      <c r="E24">
        <f t="shared" si="20"/>
        <v>16.273199999999999</v>
      </c>
    </row>
    <row r="25" spans="3:24" x14ac:dyDescent="0.25">
      <c r="C25">
        <v>10.6</v>
      </c>
      <c r="D25">
        <v>9.07</v>
      </c>
      <c r="E25">
        <f t="shared" si="20"/>
        <v>96.141999999999996</v>
      </c>
      <c r="H25" t="s">
        <v>14</v>
      </c>
      <c r="P25" s="11"/>
      <c r="Q25" s="11"/>
      <c r="R25" s="13"/>
      <c r="T25" s="11"/>
      <c r="U25" s="11"/>
      <c r="V25" s="11"/>
      <c r="W25" s="11"/>
      <c r="X25" s="11"/>
    </row>
    <row r="26" spans="3:24" x14ac:dyDescent="0.25">
      <c r="C26">
        <v>3.2</v>
      </c>
      <c r="D26">
        <v>3.6</v>
      </c>
      <c r="E26">
        <f t="shared" si="20"/>
        <v>11.520000000000001</v>
      </c>
      <c r="H26" t="s">
        <v>15</v>
      </c>
      <c r="I26">
        <v>82754388</v>
      </c>
      <c r="N26" t="s">
        <v>30</v>
      </c>
      <c r="P26" s="11"/>
      <c r="Q26" s="14"/>
      <c r="R26" s="14"/>
      <c r="T26" s="14"/>
      <c r="U26" s="14"/>
      <c r="V26" s="11"/>
      <c r="W26" s="11"/>
      <c r="X26" s="11"/>
    </row>
    <row r="27" spans="3:24" x14ac:dyDescent="0.25">
      <c r="C27">
        <v>5</v>
      </c>
      <c r="D27">
        <v>2</v>
      </c>
      <c r="E27">
        <f t="shared" si="20"/>
        <v>10</v>
      </c>
      <c r="H27" t="s">
        <v>16</v>
      </c>
      <c r="I27">
        <v>4548000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C28">
        <v>8.44</v>
      </c>
      <c r="D28">
        <v>5</v>
      </c>
      <c r="E28">
        <f t="shared" si="20"/>
        <v>42.199999999999996</v>
      </c>
      <c r="H28" t="s">
        <v>17</v>
      </c>
      <c r="I28">
        <v>30000</v>
      </c>
      <c r="P28" s="11"/>
      <c r="Q28" s="11"/>
      <c r="R28" s="11"/>
      <c r="T28" s="11"/>
      <c r="U28" s="11"/>
      <c r="V28" s="11"/>
      <c r="W28" s="11"/>
      <c r="X28" s="11"/>
    </row>
    <row r="29" spans="3:24" x14ac:dyDescent="0.25">
      <c r="C29">
        <v>7.76</v>
      </c>
      <c r="D29">
        <v>3.9</v>
      </c>
      <c r="E29">
        <f t="shared" si="20"/>
        <v>30.263999999999999</v>
      </c>
      <c r="I29">
        <f>SUM(I26:I28)</f>
        <v>87332388</v>
      </c>
      <c r="P29" s="11"/>
      <c r="Q29" s="11"/>
      <c r="R29" s="12"/>
      <c r="T29" s="12"/>
      <c r="U29" s="12"/>
      <c r="V29" s="11"/>
      <c r="W29" s="11"/>
      <c r="X29" s="11"/>
    </row>
    <row r="30" spans="3:24" x14ac:dyDescent="0.25">
      <c r="C30">
        <v>31.5</v>
      </c>
      <c r="D30">
        <v>3.07</v>
      </c>
      <c r="E30">
        <f t="shared" si="20"/>
        <v>96.704999999999998</v>
      </c>
      <c r="H30" t="s">
        <v>18</v>
      </c>
      <c r="I30">
        <v>90954000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C31">
        <v>12.8</v>
      </c>
      <c r="D31">
        <v>10.6</v>
      </c>
      <c r="E31">
        <f t="shared" si="20"/>
        <v>135.68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C32">
        <v>6.06</v>
      </c>
      <c r="D32">
        <v>5.03</v>
      </c>
      <c r="E32">
        <f t="shared" si="20"/>
        <v>30.4818</v>
      </c>
      <c r="P32" s="11"/>
      <c r="Q32" s="11"/>
      <c r="R32" s="11"/>
      <c r="T32" s="11"/>
      <c r="U32" s="11"/>
      <c r="V32" s="11"/>
      <c r="W32" s="11"/>
      <c r="X32" s="11"/>
    </row>
    <row r="33" spans="3:24" x14ac:dyDescent="0.25">
      <c r="C33">
        <v>7.85</v>
      </c>
      <c r="D33">
        <v>4.5</v>
      </c>
      <c r="E33">
        <f t="shared" si="20"/>
        <v>35.324999999999996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3:24" x14ac:dyDescent="0.25">
      <c r="C34">
        <v>2.5</v>
      </c>
      <c r="D34" s="7">
        <v>0.9</v>
      </c>
      <c r="E34">
        <f t="shared" si="20"/>
        <v>2.25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3:24" x14ac:dyDescent="0.25">
      <c r="C35">
        <v>12.3</v>
      </c>
      <c r="D35">
        <v>10.3</v>
      </c>
      <c r="E35">
        <f t="shared" si="20"/>
        <v>126.69000000000001</v>
      </c>
      <c r="P35" s="11"/>
      <c r="Q35" s="11"/>
      <c r="R35" s="11"/>
      <c r="S35" s="6"/>
      <c r="T35" s="11"/>
      <c r="U35" s="11"/>
      <c r="V35" s="11"/>
      <c r="W35" s="11"/>
      <c r="X35" s="11"/>
    </row>
    <row r="36" spans="3:24" x14ac:dyDescent="0.25">
      <c r="C36">
        <v>5.3</v>
      </c>
      <c r="D36">
        <v>6.45</v>
      </c>
      <c r="E36">
        <f t="shared" si="20"/>
        <v>34.185000000000002</v>
      </c>
      <c r="Q36" s="11"/>
      <c r="R36" s="11"/>
    </row>
    <row r="37" spans="3:24" x14ac:dyDescent="0.25">
      <c r="C37">
        <v>8</v>
      </c>
      <c r="D37">
        <v>4.5</v>
      </c>
      <c r="E37">
        <f t="shared" si="20"/>
        <v>36</v>
      </c>
      <c r="Q37" s="11"/>
      <c r="R37" s="11"/>
      <c r="T37" s="6"/>
    </row>
    <row r="38" spans="3:24" x14ac:dyDescent="0.25">
      <c r="C38">
        <v>6.1</v>
      </c>
      <c r="D38">
        <v>3.5</v>
      </c>
      <c r="E38">
        <f t="shared" si="20"/>
        <v>21.349999999999998</v>
      </c>
      <c r="P38" s="11"/>
      <c r="Q38" s="11"/>
      <c r="R38" s="11"/>
      <c r="S38" s="6"/>
    </row>
    <row r="39" spans="3:24" x14ac:dyDescent="0.25">
      <c r="C39" s="4">
        <v>0.5</v>
      </c>
      <c r="D39" s="4">
        <f>18*25.38</f>
        <v>456.84</v>
      </c>
      <c r="E39">
        <f t="shared" si="20"/>
        <v>228.42</v>
      </c>
    </row>
    <row r="40" spans="3:24" x14ac:dyDescent="0.25">
      <c r="C40">
        <v>20</v>
      </c>
      <c r="D40">
        <v>5</v>
      </c>
      <c r="E40">
        <f t="shared" si="20"/>
        <v>100</v>
      </c>
    </row>
    <row r="41" spans="3:24" x14ac:dyDescent="0.25">
      <c r="C41">
        <v>13.83</v>
      </c>
      <c r="D41">
        <v>10.4</v>
      </c>
      <c r="E41">
        <f t="shared" si="20"/>
        <v>143.83199999999999</v>
      </c>
    </row>
    <row r="42" spans="3:24" x14ac:dyDescent="0.25">
      <c r="C42">
        <v>4.4000000000000004</v>
      </c>
      <c r="D42">
        <v>4.1500000000000004</v>
      </c>
      <c r="E42">
        <f t="shared" si="20"/>
        <v>18.260000000000002</v>
      </c>
    </row>
    <row r="43" spans="3:24" x14ac:dyDescent="0.25">
      <c r="C43">
        <v>4.5</v>
      </c>
      <c r="D43">
        <v>84.33</v>
      </c>
      <c r="E43">
        <f t="shared" si="20"/>
        <v>379.48500000000001</v>
      </c>
    </row>
    <row r="44" spans="3:24" x14ac:dyDescent="0.25">
      <c r="C44">
        <v>5.8</v>
      </c>
      <c r="D44">
        <v>5.5</v>
      </c>
      <c r="E44">
        <f t="shared" si="20"/>
        <v>31.9</v>
      </c>
    </row>
    <row r="45" spans="3:24" x14ac:dyDescent="0.25">
      <c r="C45">
        <v>4.0999999999999996</v>
      </c>
      <c r="D45">
        <v>2.5</v>
      </c>
      <c r="E45">
        <f t="shared" si="20"/>
        <v>10.25</v>
      </c>
    </row>
    <row r="46" spans="3:24" x14ac:dyDescent="0.25">
      <c r="E46">
        <f>SUM(E18:E45)</f>
        <v>1962.7200000000003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2024-11-30T09:30:07Z</dcterms:modified>
</cp:coreProperties>
</file>