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Daksh Avlon\"/>
    </mc:Choice>
  </mc:AlternateContent>
  <bookViews>
    <workbookView xWindow="0" yWindow="0" windowWidth="15360" windowHeight="7755" tabRatio="451" activeTab="2"/>
  </bookViews>
  <sheets>
    <sheet name="Wing_A" sheetId="110" r:id="rId1"/>
    <sheet name="Wing_B" sheetId="124" r:id="rId2"/>
    <sheet name="IGR_1" sheetId="125" r:id="rId3"/>
    <sheet name="Sheet13" sheetId="133" r:id="rId4"/>
    <sheet name="Sheet30" sheetId="150" r:id="rId5"/>
    <sheet name="Sheet14" sheetId="134" r:id="rId6"/>
    <sheet name="Sheet15" sheetId="135" r:id="rId7"/>
    <sheet name="Sheet31" sheetId="151" r:id="rId8"/>
    <sheet name="Sheet16" sheetId="136" r:id="rId9"/>
    <sheet name="Sheet17" sheetId="137" r:id="rId10"/>
    <sheet name="Sheet18" sheetId="138" r:id="rId11"/>
    <sheet name="Sheet19" sheetId="139" r:id="rId12"/>
    <sheet name="Sheet20" sheetId="140" r:id="rId13"/>
    <sheet name="Sheet21" sheetId="141" r:id="rId14"/>
    <sheet name="Sheet22" sheetId="142" r:id="rId15"/>
    <sheet name="Sheet23" sheetId="143" r:id="rId16"/>
    <sheet name="Sheet24" sheetId="144" r:id="rId17"/>
    <sheet name="Sheet25" sheetId="145" r:id="rId18"/>
    <sheet name="Sheet26" sheetId="146" r:id="rId19"/>
    <sheet name="Sheet27" sheetId="147" r:id="rId20"/>
    <sheet name="Sheet28" sheetId="148" r:id="rId21"/>
    <sheet name="Sheet29" sheetId="149" r:id="rId22"/>
    <sheet name="Sheet6" sheetId="126" r:id="rId23"/>
    <sheet name="Sheet7" sheetId="127" r:id="rId24"/>
    <sheet name="Sheet8" sheetId="128" r:id="rId25"/>
    <sheet name="Sheet9" sheetId="129" r:id="rId26"/>
    <sheet name="Sheet10" sheetId="130" r:id="rId27"/>
    <sheet name="Sheet11" sheetId="131" r:id="rId28"/>
    <sheet name="Sheet12" sheetId="132" r:id="rId29"/>
    <sheet name="RERA" sheetId="73" r:id="rId30"/>
    <sheet name="Floor Plan" sheetId="111" r:id="rId31"/>
    <sheet name="IGR" sheetId="115" r:id="rId32"/>
    <sheet name="Sheet1" sheetId="121" r:id="rId33"/>
    <sheet name="Listing1" sheetId="118" r:id="rId34"/>
    <sheet name="Listing2" sheetId="117" r:id="rId35"/>
    <sheet name="Listing3" sheetId="119" r:id="rId36"/>
    <sheet name="Sheet3" sheetId="123" r:id="rId37"/>
    <sheet name="Sheet2" sheetId="122" r:id="rId38"/>
    <sheet name="Listing4" sheetId="120" r:id="rId39"/>
  </sheets>
  <definedNames>
    <definedName name="_xlnm._FilterDatabase" localSheetId="29" hidden="1">RERA!#REF!</definedName>
    <definedName name="_xlnm._FilterDatabase" localSheetId="0" hidden="1">Wing_A!#REF!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71" i="110" l="1"/>
  <c r="H70" i="110"/>
  <c r="G71" i="110"/>
  <c r="G70" i="110"/>
  <c r="F73" i="110"/>
  <c r="K71" i="110"/>
  <c r="J71" i="110"/>
  <c r="I71" i="110"/>
  <c r="F72" i="110"/>
  <c r="E72" i="110"/>
  <c r="L50" i="110"/>
  <c r="L50" i="124"/>
  <c r="K50" i="124"/>
  <c r="J50" i="124"/>
  <c r="H50" i="124"/>
  <c r="G50" i="124"/>
  <c r="F50" i="124"/>
  <c r="E50" i="124"/>
  <c r="K50" i="110"/>
  <c r="J50" i="110"/>
  <c r="H50" i="110"/>
  <c r="G50" i="110"/>
  <c r="F50" i="110"/>
  <c r="E50" i="110"/>
  <c r="M30" i="110"/>
  <c r="M31" i="110"/>
  <c r="M32" i="110"/>
  <c r="M33" i="110"/>
  <c r="M34" i="110"/>
  <c r="M35" i="110"/>
  <c r="M36" i="110"/>
  <c r="M37" i="110"/>
  <c r="M38" i="110"/>
  <c r="M39" i="110"/>
  <c r="M40" i="110"/>
  <c r="M41" i="110"/>
  <c r="M42" i="110"/>
  <c r="M43" i="110"/>
  <c r="M44" i="110"/>
  <c r="M45" i="110"/>
  <c r="M46" i="110"/>
  <c r="M47" i="110"/>
  <c r="M48" i="110"/>
  <c r="M49" i="110"/>
  <c r="L30" i="110"/>
  <c r="L31" i="110"/>
  <c r="L32" i="110"/>
  <c r="L33" i="110"/>
  <c r="L34" i="110"/>
  <c r="L35" i="110"/>
  <c r="L36" i="110"/>
  <c r="L37" i="110"/>
  <c r="L38" i="110"/>
  <c r="L39" i="110"/>
  <c r="L40" i="110"/>
  <c r="L41" i="110"/>
  <c r="L42" i="110"/>
  <c r="L43" i="110"/>
  <c r="L44" i="110"/>
  <c r="L45" i="110"/>
  <c r="L46" i="110"/>
  <c r="L47" i="110"/>
  <c r="L48" i="110"/>
  <c r="L49" i="110"/>
  <c r="K30" i="110"/>
  <c r="K31" i="110"/>
  <c r="K32" i="110"/>
  <c r="K33" i="110"/>
  <c r="K34" i="110"/>
  <c r="K35" i="110"/>
  <c r="K36" i="110"/>
  <c r="K37" i="110"/>
  <c r="K38" i="110"/>
  <c r="K39" i="110"/>
  <c r="K40" i="110"/>
  <c r="K41" i="110"/>
  <c r="K42" i="110"/>
  <c r="K43" i="110"/>
  <c r="K44" i="110"/>
  <c r="K45" i="110"/>
  <c r="K46" i="110"/>
  <c r="K47" i="110"/>
  <c r="K48" i="110"/>
  <c r="K49" i="110"/>
  <c r="J30" i="110"/>
  <c r="J31" i="110"/>
  <c r="J32" i="110"/>
  <c r="J33" i="110"/>
  <c r="J34" i="110"/>
  <c r="J35" i="110"/>
  <c r="J36" i="110"/>
  <c r="J37" i="110"/>
  <c r="J38" i="110"/>
  <c r="J39" i="110"/>
  <c r="J40" i="110"/>
  <c r="J41" i="110"/>
  <c r="J42" i="110"/>
  <c r="J43" i="110"/>
  <c r="J44" i="110"/>
  <c r="J45" i="110"/>
  <c r="J46" i="110"/>
  <c r="J47" i="110"/>
  <c r="J48" i="110"/>
  <c r="J49" i="110"/>
  <c r="M42" i="124"/>
  <c r="M46" i="124"/>
  <c r="M30" i="124"/>
  <c r="M34" i="124"/>
  <c r="M38" i="124"/>
  <c r="L41" i="124"/>
  <c r="L45" i="124"/>
  <c r="L47" i="124"/>
  <c r="L49" i="124"/>
  <c r="L31" i="124"/>
  <c r="L33" i="124"/>
  <c r="L37" i="124"/>
  <c r="K41" i="124"/>
  <c r="K45" i="124"/>
  <c r="K47" i="124"/>
  <c r="K49" i="124"/>
  <c r="K31" i="124"/>
  <c r="K33" i="124"/>
  <c r="K35" i="124"/>
  <c r="K37" i="124"/>
  <c r="K39" i="124"/>
  <c r="J44" i="124"/>
  <c r="M44" i="124" s="1"/>
  <c r="J45" i="124"/>
  <c r="M45" i="124" s="1"/>
  <c r="J46" i="124"/>
  <c r="L46" i="124" s="1"/>
  <c r="J47" i="124"/>
  <c r="M47" i="124" s="1"/>
  <c r="J48" i="124"/>
  <c r="M48" i="124" s="1"/>
  <c r="J49" i="124"/>
  <c r="M49" i="124" s="1"/>
  <c r="J30" i="124"/>
  <c r="L30" i="124" s="1"/>
  <c r="J31" i="124"/>
  <c r="M31" i="124" s="1"/>
  <c r="J32" i="124"/>
  <c r="M32" i="124" s="1"/>
  <c r="J33" i="124"/>
  <c r="M33" i="124" s="1"/>
  <c r="J34" i="124"/>
  <c r="L34" i="124" s="1"/>
  <c r="J35" i="124"/>
  <c r="M35" i="124" s="1"/>
  <c r="J36" i="124"/>
  <c r="M36" i="124" s="1"/>
  <c r="J37" i="124"/>
  <c r="M37" i="124" s="1"/>
  <c r="J38" i="124"/>
  <c r="L38" i="124" s="1"/>
  <c r="J39" i="124"/>
  <c r="M39" i="124" s="1"/>
  <c r="J40" i="124"/>
  <c r="M40" i="124" s="1"/>
  <c r="J41" i="124"/>
  <c r="M41" i="124" s="1"/>
  <c r="J42" i="124"/>
  <c r="L42" i="124" s="1"/>
  <c r="J43" i="124"/>
  <c r="M43" i="124" s="1"/>
  <c r="K40" i="124" l="1"/>
  <c r="K36" i="124"/>
  <c r="K32" i="124"/>
  <c r="K48" i="124"/>
  <c r="K44" i="124"/>
  <c r="L40" i="124"/>
  <c r="L36" i="124"/>
  <c r="L32" i="124"/>
  <c r="L48" i="124"/>
  <c r="L44" i="124"/>
  <c r="K43" i="124"/>
  <c r="L39" i="124"/>
  <c r="L35" i="124"/>
  <c r="L43" i="124"/>
  <c r="K38" i="124"/>
  <c r="K34" i="124"/>
  <c r="K30" i="124"/>
  <c r="K46" i="124"/>
  <c r="K42" i="124"/>
  <c r="G35" i="124"/>
  <c r="G36" i="124"/>
  <c r="G37" i="124"/>
  <c r="G38" i="124"/>
  <c r="G39" i="124"/>
  <c r="G40" i="124"/>
  <c r="G41" i="124"/>
  <c r="G42" i="124"/>
  <c r="G43" i="124"/>
  <c r="G44" i="124"/>
  <c r="G45" i="124"/>
  <c r="G46" i="124"/>
  <c r="G47" i="124"/>
  <c r="G48" i="124"/>
  <c r="G49" i="124"/>
  <c r="G21" i="124"/>
  <c r="G22" i="124"/>
  <c r="G23" i="124"/>
  <c r="G24" i="124"/>
  <c r="J24" i="124" s="1"/>
  <c r="G25" i="124"/>
  <c r="G26" i="124"/>
  <c r="G27" i="124"/>
  <c r="J27" i="124" s="1"/>
  <c r="M27" i="124" s="1"/>
  <c r="G28" i="124"/>
  <c r="G29" i="124"/>
  <c r="G30" i="124"/>
  <c r="G31" i="124"/>
  <c r="G32" i="124"/>
  <c r="H32" i="124" s="1"/>
  <c r="G33" i="124"/>
  <c r="G34" i="124"/>
  <c r="G3" i="124"/>
  <c r="G4" i="124"/>
  <c r="G5" i="124"/>
  <c r="H5" i="124" s="1"/>
  <c r="G6" i="124"/>
  <c r="H6" i="124" s="1"/>
  <c r="G7" i="124"/>
  <c r="G8" i="124"/>
  <c r="G9" i="124"/>
  <c r="J9" i="124" s="1"/>
  <c r="M9" i="124" s="1"/>
  <c r="G10" i="124"/>
  <c r="J10" i="124" s="1"/>
  <c r="G11" i="124"/>
  <c r="G12" i="124"/>
  <c r="G13" i="124"/>
  <c r="H13" i="124" s="1"/>
  <c r="G14" i="124"/>
  <c r="J14" i="124" s="1"/>
  <c r="G15" i="124"/>
  <c r="G16" i="124"/>
  <c r="G17" i="124"/>
  <c r="J17" i="124" s="1"/>
  <c r="M17" i="124" s="1"/>
  <c r="G18" i="124"/>
  <c r="J18" i="124" s="1"/>
  <c r="G19" i="124"/>
  <c r="G20" i="124"/>
  <c r="G2" i="124"/>
  <c r="H59" i="124"/>
  <c r="F59" i="124"/>
  <c r="I59" i="124" s="1"/>
  <c r="I58" i="124"/>
  <c r="H58" i="124"/>
  <c r="F58" i="124"/>
  <c r="I57" i="124"/>
  <c r="H57" i="124"/>
  <c r="F57" i="124"/>
  <c r="H56" i="124"/>
  <c r="I56" i="124" s="1"/>
  <c r="F56" i="124"/>
  <c r="H49" i="124"/>
  <c r="H48" i="124"/>
  <c r="H47" i="124"/>
  <c r="H46" i="124"/>
  <c r="H45" i="124"/>
  <c r="H44" i="124"/>
  <c r="H43" i="124"/>
  <c r="H42" i="124"/>
  <c r="H41" i="124"/>
  <c r="H40" i="124"/>
  <c r="H39" i="124"/>
  <c r="H38" i="124"/>
  <c r="H37" i="124"/>
  <c r="H36" i="124"/>
  <c r="H35" i="124"/>
  <c r="H34" i="124"/>
  <c r="H33" i="124"/>
  <c r="H31" i="124"/>
  <c r="H30" i="124"/>
  <c r="J29" i="124"/>
  <c r="M29" i="124" s="1"/>
  <c r="H29" i="124"/>
  <c r="J28" i="124"/>
  <c r="J26" i="124"/>
  <c r="J25" i="124"/>
  <c r="M25" i="124" s="1"/>
  <c r="H25" i="124"/>
  <c r="J23" i="124"/>
  <c r="M23" i="124" s="1"/>
  <c r="H23" i="124"/>
  <c r="J22" i="124"/>
  <c r="J21" i="124"/>
  <c r="M21" i="124" s="1"/>
  <c r="H21" i="124"/>
  <c r="J20" i="124"/>
  <c r="J19" i="124"/>
  <c r="M19" i="124" s="1"/>
  <c r="H19" i="124"/>
  <c r="H17" i="124"/>
  <c r="J16" i="124"/>
  <c r="J15" i="124"/>
  <c r="M15" i="124" s="1"/>
  <c r="H15" i="124"/>
  <c r="J13" i="124"/>
  <c r="M13" i="124" s="1"/>
  <c r="J12" i="124"/>
  <c r="J11" i="124"/>
  <c r="M11" i="124" s="1"/>
  <c r="H11" i="124"/>
  <c r="H9" i="124"/>
  <c r="H8" i="124"/>
  <c r="J7" i="124"/>
  <c r="M7" i="124" s="1"/>
  <c r="H7" i="124"/>
  <c r="J5" i="124"/>
  <c r="M5" i="124" s="1"/>
  <c r="H4" i="124"/>
  <c r="J3" i="124"/>
  <c r="M3" i="124" s="1"/>
  <c r="H3" i="124"/>
  <c r="O2" i="124"/>
  <c r="P2" i="124" s="1"/>
  <c r="Q2" i="124" s="1"/>
  <c r="H43" i="110"/>
  <c r="H44" i="110"/>
  <c r="H45" i="110"/>
  <c r="H46" i="110"/>
  <c r="H47" i="110"/>
  <c r="H48" i="110"/>
  <c r="H49" i="110"/>
  <c r="H30" i="110"/>
  <c r="H31" i="110"/>
  <c r="H32" i="110"/>
  <c r="H33" i="110"/>
  <c r="H34" i="110"/>
  <c r="H35" i="110"/>
  <c r="H36" i="110"/>
  <c r="H37" i="110"/>
  <c r="H38" i="110"/>
  <c r="H39" i="110"/>
  <c r="H40" i="110"/>
  <c r="H41" i="110"/>
  <c r="H42" i="110"/>
  <c r="G49" i="110"/>
  <c r="G48" i="110"/>
  <c r="G47" i="110"/>
  <c r="G46" i="110"/>
  <c r="G45" i="110"/>
  <c r="G44" i="110"/>
  <c r="G43" i="110"/>
  <c r="G42" i="110"/>
  <c r="G41" i="110"/>
  <c r="G40" i="110"/>
  <c r="G39" i="110"/>
  <c r="G38" i="110"/>
  <c r="G37" i="110"/>
  <c r="G36" i="110"/>
  <c r="G35" i="110"/>
  <c r="G34" i="110"/>
  <c r="G33" i="110"/>
  <c r="G32" i="110"/>
  <c r="G31" i="110"/>
  <c r="G30" i="110"/>
  <c r="G29" i="110"/>
  <c r="G28" i="110"/>
  <c r="G27" i="110"/>
  <c r="G26" i="110"/>
  <c r="G25" i="110"/>
  <c r="G24" i="110"/>
  <c r="G23" i="110"/>
  <c r="G22" i="110"/>
  <c r="G21" i="110"/>
  <c r="G20" i="110"/>
  <c r="G19" i="110"/>
  <c r="G18" i="110"/>
  <c r="G17" i="110"/>
  <c r="G16" i="110"/>
  <c r="G15" i="110"/>
  <c r="G14" i="110"/>
  <c r="G13" i="110"/>
  <c r="G12" i="110"/>
  <c r="G11" i="110"/>
  <c r="G10" i="110"/>
  <c r="G9" i="110"/>
  <c r="G8" i="110"/>
  <c r="G7" i="110"/>
  <c r="G6" i="110"/>
  <c r="H66" i="110"/>
  <c r="K66" i="110" s="1"/>
  <c r="F66" i="110"/>
  <c r="J65" i="110"/>
  <c r="H65" i="110"/>
  <c r="K65" i="110" s="1"/>
  <c r="F65" i="110"/>
  <c r="H64" i="110"/>
  <c r="F64" i="110"/>
  <c r="H63" i="110"/>
  <c r="F63" i="110"/>
  <c r="K59" i="110"/>
  <c r="K58" i="110"/>
  <c r="J58" i="110"/>
  <c r="H57" i="110"/>
  <c r="H58" i="110"/>
  <c r="H59" i="110"/>
  <c r="F57" i="110"/>
  <c r="F58" i="110"/>
  <c r="F59" i="110"/>
  <c r="H27" i="124" l="1"/>
  <c r="L10" i="124"/>
  <c r="K10" i="124"/>
  <c r="M10" i="124"/>
  <c r="K12" i="124"/>
  <c r="M12" i="124"/>
  <c r="L12" i="124"/>
  <c r="K14" i="124"/>
  <c r="M14" i="124"/>
  <c r="L14" i="124"/>
  <c r="K16" i="124"/>
  <c r="M16" i="124"/>
  <c r="L16" i="124"/>
  <c r="K18" i="124"/>
  <c r="M18" i="124"/>
  <c r="L18" i="124"/>
  <c r="K20" i="124"/>
  <c r="M20" i="124"/>
  <c r="L20" i="124"/>
  <c r="K22" i="124"/>
  <c r="M22" i="124"/>
  <c r="L22" i="124"/>
  <c r="K24" i="124"/>
  <c r="M24" i="124"/>
  <c r="L24" i="124"/>
  <c r="K26" i="124"/>
  <c r="M26" i="124"/>
  <c r="L26" i="124"/>
  <c r="K28" i="124"/>
  <c r="M28" i="124"/>
  <c r="L28" i="124"/>
  <c r="K3" i="124"/>
  <c r="K5" i="124"/>
  <c r="K7" i="124"/>
  <c r="H10" i="124"/>
  <c r="H12" i="124"/>
  <c r="H14" i="124"/>
  <c r="H16" i="124"/>
  <c r="H18" i="124"/>
  <c r="H20" i="124"/>
  <c r="H22" i="124"/>
  <c r="H24" i="124"/>
  <c r="H26" i="124"/>
  <c r="H28" i="124"/>
  <c r="H2" i="124"/>
  <c r="L3" i="124"/>
  <c r="J4" i="124"/>
  <c r="L5" i="124"/>
  <c r="J6" i="124"/>
  <c r="L7" i="124"/>
  <c r="J8" i="124"/>
  <c r="L9" i="124"/>
  <c r="L11" i="124"/>
  <c r="L13" i="124"/>
  <c r="L15" i="124"/>
  <c r="L17" i="124"/>
  <c r="L19" i="124"/>
  <c r="L21" i="124"/>
  <c r="L23" i="124"/>
  <c r="L25" i="124"/>
  <c r="L27" i="124"/>
  <c r="L29" i="124"/>
  <c r="K9" i="124"/>
  <c r="K11" i="124"/>
  <c r="K13" i="124"/>
  <c r="K15" i="124"/>
  <c r="K17" i="124"/>
  <c r="K19" i="124"/>
  <c r="K21" i="124"/>
  <c r="K23" i="124"/>
  <c r="K25" i="124"/>
  <c r="K27" i="124"/>
  <c r="K29" i="124"/>
  <c r="J2" i="124"/>
  <c r="K64" i="110"/>
  <c r="K63" i="110"/>
  <c r="F21" i="125"/>
  <c r="L6" i="124" l="1"/>
  <c r="K6" i="124"/>
  <c r="M6" i="124"/>
  <c r="K2" i="124"/>
  <c r="M2" i="124"/>
  <c r="L2" i="124"/>
  <c r="K8" i="124"/>
  <c r="M8" i="124"/>
  <c r="L8" i="124"/>
  <c r="L4" i="124"/>
  <c r="K4" i="124"/>
  <c r="M4" i="124"/>
  <c r="G5" i="110"/>
  <c r="G4" i="110"/>
  <c r="H56" i="110"/>
  <c r="F26" i="115" l="1"/>
  <c r="F56" i="110" l="1"/>
  <c r="K56" i="110" s="1"/>
  <c r="K57" i="110" l="1"/>
  <c r="H25" i="110"/>
  <c r="J26" i="110"/>
  <c r="H27" i="110"/>
  <c r="J28" i="110"/>
  <c r="H29" i="110"/>
  <c r="J29" i="110" l="1"/>
  <c r="K29" i="110" s="1"/>
  <c r="J25" i="110"/>
  <c r="K25" i="110" s="1"/>
  <c r="H28" i="110"/>
  <c r="H26" i="110"/>
  <c r="L28" i="110"/>
  <c r="M28" i="110"/>
  <c r="K28" i="110"/>
  <c r="K26" i="110"/>
  <c r="M26" i="110"/>
  <c r="L26" i="110"/>
  <c r="J27" i="110"/>
  <c r="L25" i="110"/>
  <c r="J24" i="110"/>
  <c r="H14" i="110"/>
  <c r="H15" i="110"/>
  <c r="H16" i="110"/>
  <c r="H17" i="110"/>
  <c r="H18" i="110"/>
  <c r="H19" i="110"/>
  <c r="H20" i="110"/>
  <c r="H21" i="110"/>
  <c r="H22" i="110"/>
  <c r="H23" i="110"/>
  <c r="H9" i="110"/>
  <c r="H10" i="110"/>
  <c r="H11" i="110"/>
  <c r="H12" i="110"/>
  <c r="H13" i="110"/>
  <c r="G3" i="110"/>
  <c r="H3" i="110" s="1"/>
  <c r="H4" i="110"/>
  <c r="H5" i="110"/>
  <c r="H6" i="110"/>
  <c r="H7" i="110"/>
  <c r="H8" i="110"/>
  <c r="O4" i="115"/>
  <c r="M25" i="110" l="1"/>
  <c r="M29" i="110"/>
  <c r="L29" i="110"/>
  <c r="K24" i="110"/>
  <c r="L24" i="110"/>
  <c r="M24" i="110"/>
  <c r="M27" i="110"/>
  <c r="L27" i="110"/>
  <c r="K27" i="110"/>
  <c r="H24" i="110"/>
  <c r="G2" i="110"/>
  <c r="J2" i="110" l="1"/>
  <c r="O2" i="110"/>
  <c r="P2" i="110" s="1"/>
  <c r="Q2" i="110" s="1"/>
  <c r="P4" i="115" l="1"/>
  <c r="H2" i="110"/>
  <c r="K2" i="110" l="1"/>
  <c r="M2" i="110"/>
  <c r="L2" i="110"/>
  <c r="J3" i="110" l="1"/>
  <c r="J4" i="110" l="1"/>
  <c r="M3" i="110"/>
  <c r="L3" i="110"/>
  <c r="K3" i="110"/>
  <c r="J5" i="110" l="1"/>
  <c r="J6" i="110" l="1"/>
  <c r="K4" i="110"/>
  <c r="M4" i="110"/>
  <c r="L4" i="110"/>
  <c r="J7" i="110" l="1"/>
  <c r="M5" i="110"/>
  <c r="L5" i="110"/>
  <c r="K5" i="110"/>
  <c r="J8" i="110" l="1"/>
  <c r="J9" i="110" l="1"/>
  <c r="M6" i="110"/>
  <c r="K6" i="110"/>
  <c r="L6" i="110"/>
  <c r="J10" i="110" l="1"/>
  <c r="M7" i="110"/>
  <c r="L7" i="110"/>
  <c r="K7" i="110"/>
  <c r="J11" i="110" l="1"/>
  <c r="M8" i="110"/>
  <c r="K8" i="110"/>
  <c r="L8" i="110"/>
  <c r="J12" i="110" l="1"/>
  <c r="M9" i="110"/>
  <c r="L9" i="110"/>
  <c r="K9" i="110"/>
  <c r="J13" i="110" l="1"/>
  <c r="M13" i="110" s="1"/>
  <c r="M10" i="110"/>
  <c r="K10" i="110"/>
  <c r="L10" i="110"/>
  <c r="L13" i="110" l="1"/>
  <c r="K13" i="110"/>
  <c r="J14" i="110"/>
  <c r="M11" i="110"/>
  <c r="L11" i="110"/>
  <c r="K11" i="110"/>
  <c r="M14" i="110" l="1"/>
  <c r="L14" i="110"/>
  <c r="K14" i="110"/>
  <c r="J15" i="110"/>
  <c r="K15" i="110" l="1"/>
  <c r="M15" i="110"/>
  <c r="L15" i="110"/>
  <c r="J16" i="110"/>
  <c r="M12" i="110"/>
  <c r="K12" i="110"/>
  <c r="L12" i="110"/>
  <c r="L16" i="110" l="1"/>
  <c r="M16" i="110"/>
  <c r="K16" i="110"/>
  <c r="J17" i="110"/>
  <c r="L17" i="110" l="1"/>
  <c r="M17" i="110"/>
  <c r="K17" i="110"/>
  <c r="J18" i="110"/>
  <c r="J19" i="110" l="1"/>
  <c r="L18" i="110"/>
  <c r="M18" i="110"/>
  <c r="K18" i="110"/>
  <c r="M19" i="110" l="1"/>
  <c r="L19" i="110"/>
  <c r="K19" i="110"/>
  <c r="J20" i="110"/>
  <c r="M20" i="110" l="1"/>
  <c r="L20" i="110"/>
  <c r="K20" i="110"/>
  <c r="J21" i="110"/>
  <c r="J22" i="110" l="1"/>
  <c r="K21" i="110"/>
  <c r="L21" i="110"/>
  <c r="M21" i="110"/>
  <c r="K22" i="110" l="1"/>
  <c r="L22" i="110"/>
  <c r="M22" i="110"/>
  <c r="J23" i="110"/>
  <c r="L23" i="110" l="1"/>
  <c r="M23" i="110"/>
  <c r="K23" i="110"/>
</calcChain>
</file>

<file path=xl/sharedStrings.xml><?xml version="1.0" encoding="utf-8"?>
<sst xmlns="http://schemas.openxmlformats.org/spreadsheetml/2006/main" count="239" uniqueCount="116">
  <si>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</si>
  <si>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</si>
  <si>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</si>
  <si>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</si>
  <si>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</si>
  <si>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</si>
  <si>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</si>
  <si>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</si>
  <si>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</si>
  <si>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</si>
  <si>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</si>
  <si>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</si>
  <si>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</si>
  <si>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</si>
  <si>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3BHK</t>
  </si>
  <si>
    <t>CA</t>
  </si>
  <si>
    <t>in Sq.Ft</t>
  </si>
  <si>
    <t xml:space="preserve"> Total  CA in Sq.Ft</t>
  </si>
  <si>
    <t>Bal</t>
  </si>
  <si>
    <t>A-201</t>
  </si>
  <si>
    <t>A-202</t>
  </si>
  <si>
    <t>A-203</t>
  </si>
  <si>
    <t>A-204</t>
  </si>
  <si>
    <t>A-301</t>
  </si>
  <si>
    <t>A-302</t>
  </si>
  <si>
    <t>A-303</t>
  </si>
  <si>
    <t>A-304</t>
  </si>
  <si>
    <t>A-401</t>
  </si>
  <si>
    <t>A-402</t>
  </si>
  <si>
    <t>A-403</t>
  </si>
  <si>
    <t>A-404</t>
  </si>
  <si>
    <t>A-501</t>
  </si>
  <si>
    <t>A-502</t>
  </si>
  <si>
    <t>A-503</t>
  </si>
  <si>
    <t>A-504</t>
  </si>
  <si>
    <t>A-601</t>
  </si>
  <si>
    <t>A-602</t>
  </si>
  <si>
    <t>A-603</t>
  </si>
  <si>
    <t>A-604</t>
  </si>
  <si>
    <t>A-701</t>
  </si>
  <si>
    <t>A-702</t>
  </si>
  <si>
    <t>A-703</t>
  </si>
  <si>
    <t>A-704</t>
  </si>
  <si>
    <t>A-801</t>
  </si>
  <si>
    <t>A-802</t>
  </si>
  <si>
    <t>A-803</t>
  </si>
  <si>
    <t>A-804</t>
  </si>
  <si>
    <t>A-901</t>
  </si>
  <si>
    <t>A-902</t>
  </si>
  <si>
    <t>A-903</t>
  </si>
  <si>
    <t>A-904</t>
  </si>
  <si>
    <t>A-1001</t>
  </si>
  <si>
    <t>A-1002</t>
  </si>
  <si>
    <t>A-1003</t>
  </si>
  <si>
    <t>A-1004</t>
  </si>
  <si>
    <t>A-1101</t>
  </si>
  <si>
    <t>A-1102</t>
  </si>
  <si>
    <t>A-1103</t>
  </si>
  <si>
    <t>A-1104</t>
  </si>
  <si>
    <t>A-1201</t>
  </si>
  <si>
    <t>A-1202</t>
  </si>
  <si>
    <t>A-1203</t>
  </si>
  <si>
    <t>A-1204</t>
  </si>
  <si>
    <t>A-1301</t>
  </si>
  <si>
    <t>A-1302</t>
  </si>
  <si>
    <t>A-1303</t>
  </si>
  <si>
    <t>A-1304</t>
  </si>
  <si>
    <t>4BHK</t>
  </si>
  <si>
    <t>B-201</t>
  </si>
  <si>
    <t>B-202</t>
  </si>
  <si>
    <t>B-203</t>
  </si>
  <si>
    <t>B-204</t>
  </si>
  <si>
    <t>B-301</t>
  </si>
  <si>
    <t>B-302</t>
  </si>
  <si>
    <t>B-303</t>
  </si>
  <si>
    <t>B-304</t>
  </si>
  <si>
    <t>B-401</t>
  </si>
  <si>
    <t>B-402</t>
  </si>
  <si>
    <t>B-403</t>
  </si>
  <si>
    <t>B-404</t>
  </si>
  <si>
    <t>B-501</t>
  </si>
  <si>
    <t>B-502</t>
  </si>
  <si>
    <t>B-503</t>
  </si>
  <si>
    <t>B-504</t>
  </si>
  <si>
    <t>B-601</t>
  </si>
  <si>
    <t>B-602</t>
  </si>
  <si>
    <t>B-603</t>
  </si>
  <si>
    <t>B-604</t>
  </si>
  <si>
    <t>B-701</t>
  </si>
  <si>
    <t>B-702</t>
  </si>
  <si>
    <t>B-703</t>
  </si>
  <si>
    <t>B-704</t>
  </si>
  <si>
    <t>B-801</t>
  </si>
  <si>
    <t>B-802</t>
  </si>
  <si>
    <t>B-803</t>
  </si>
  <si>
    <t>B-804</t>
  </si>
  <si>
    <t>B-901</t>
  </si>
  <si>
    <t>B-902</t>
  </si>
  <si>
    <t>B-903</t>
  </si>
  <si>
    <t>B-904</t>
  </si>
  <si>
    <t>B-1001</t>
  </si>
  <si>
    <t>B-1002</t>
  </si>
  <si>
    <t>B-1003</t>
  </si>
  <si>
    <t>B-1004</t>
  </si>
  <si>
    <t>B-1101</t>
  </si>
  <si>
    <t>B-1102</t>
  </si>
  <si>
    <t>B-1103</t>
  </si>
  <si>
    <t>B-1104</t>
  </si>
  <si>
    <t>B-1201</t>
  </si>
  <si>
    <t>B-1202</t>
  </si>
  <si>
    <t>B-1203</t>
  </si>
  <si>
    <t>B-1204</t>
  </si>
  <si>
    <t>B-1301</t>
  </si>
  <si>
    <t>B-1302</t>
  </si>
  <si>
    <t>B-1303</t>
  </si>
  <si>
    <t>B-1304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</si>
</sst>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(* #,##0.00_);_(* \(#,##0.00\);_(* &quot;-&quot;??_);_(@_)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1" fontId="5" fillId="0" borderId="6" xfId="2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9" fillId="0" borderId="0" xfId="0" applyFont="1"/>
    <xf numFmtId="164" fontId="9" fillId="0" borderId="0" xfId="0" applyNumberFormat="1" applyFont="1"/>
    <xf numFmtId="164" fontId="0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/>
    </xf>
    <xf numFmtId="1" fontId="8" fillId="0" borderId="6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3" fillId="2" borderId="10" xfId="0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1" fontId="0" fillId="0" borderId="0" xfId="0" applyNumberFormat="1" applyFont="1" applyFill="1"/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ill="1"/>
    <xf numFmtId="0" fontId="9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164" fontId="7" fillId="0" borderId="1" xfId="3" applyFont="1" applyFill="1" applyBorder="1" applyAlignment="1">
      <alignment vertical="center" wrapText="1"/>
    </xf>
    <xf numFmtId="164" fontId="8" fillId="0" borderId="6" xfId="3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545434</xdr:colOff>
      <xdr:row>1</xdr:row>
      <xdr:rowOff>112059</xdr:rowOff>
    </xdr:from>
    <xdr:to>
      <xdr:col>10</xdr:col>
      <xdr:colOff>544221</xdr:colOff>
      <xdr:row>18</xdr:row>
      <xdr:rowOff>134471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434" y="302559"/>
          <a:ext cx="6341316" cy="32609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85725</xdr:rowOff>
    </xdr:from>
    <xdr:to>
      <xdr:col>10</xdr:col>
      <xdr:colOff>133350</xdr:colOff>
      <xdr:row>20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6225"/>
          <a:ext cx="5734050" cy="3581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57150</xdr:rowOff>
    </xdr:from>
    <xdr:to>
      <xdr:col>9</xdr:col>
      <xdr:colOff>466725</xdr:colOff>
      <xdr:row>18</xdr:row>
      <xdr:rowOff>161925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7150"/>
          <a:ext cx="5734050" cy="3533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9</xdr:col>
      <xdr:colOff>466725</xdr:colOff>
      <xdr:row>20</xdr:row>
      <xdr:rowOff>76200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4775"/>
          <a:ext cx="5734050" cy="3781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51955</xdr:colOff>
      <xdr:row>1</xdr:row>
      <xdr:rowOff>121227</xdr:rowOff>
    </xdr:from>
    <xdr:to>
      <xdr:col>14</xdr:col>
      <xdr:colOff>554182</xdr:colOff>
      <xdr:row>35</xdr:row>
      <xdr:rowOff>173181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55" y="363682"/>
          <a:ext cx="8988136" cy="66328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6</xdr:row>
      <xdr:rowOff>76201</xdr:rowOff>
    </xdr:from>
    <xdr:to>
      <xdr:col>7</xdr:col>
      <xdr:colOff>323851</xdr:colOff>
      <xdr:row>27</xdr:row>
      <xdr:rowOff>105573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1219201"/>
          <a:ext cx="4495800" cy="4029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70583</xdr:colOff>
      <xdr:row>0</xdr:row>
      <xdr:rowOff>57150</xdr:rowOff>
    </xdr:from>
    <xdr:to>
      <xdr:col>8</xdr:col>
      <xdr:colOff>52704</xdr:colOff>
      <xdr:row>23</xdr:row>
      <xdr:rowOff>170800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83" y="57150"/>
          <a:ext cx="5404044" cy="4495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1</xdr:row>
      <xdr:rowOff>19050</xdr:rowOff>
    </xdr:from>
    <xdr:to>
      <xdr:col>8</xdr:col>
      <xdr:colOff>466726</xdr:colOff>
      <xdr:row>20</xdr:row>
      <xdr:rowOff>161370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09550"/>
          <a:ext cx="5257800" cy="376182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9</xdr:col>
      <xdr:colOff>581025</xdr:colOff>
      <xdr:row>19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5724525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76200</xdr:rowOff>
    </xdr:from>
    <xdr:to>
      <xdr:col>9</xdr:col>
      <xdr:colOff>428625</xdr:colOff>
      <xdr:row>20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6700"/>
          <a:ext cx="5734050" cy="3724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3"/>
  <sheetViews>
    <sheetView topLeftCell="A40" zoomScale="130" zoomScaleNormal="130" workbookViewId="0">
      <selection activeCell="H74" sqref="H74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12.28515625" style="23" customWidth="1"/>
    <col min="7" max="7" width="11.85546875" style="23" customWidth="1"/>
    <col min="8" max="8" width="12.7109375" style="24" customWidth="1"/>
    <col min="9" max="9" width="17.140625" style="24" customWidth="1"/>
    <col min="10" max="10" width="14" style="49" customWidth="1"/>
    <col min="11" max="11" width="16.140625" style="49" customWidth="1"/>
    <col min="12" max="12" width="12.85546875" style="49" customWidth="1"/>
    <col min="13" max="13" width="8.42578125" style="43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5</v>
      </c>
      <c r="H1" s="28" t="s">
        <v>13</v>
      </c>
      <c r="I1" s="28" t="s">
        <v>12</v>
      </c>
      <c r="J1" s="46" t="s">
        <v>7</v>
      </c>
      <c r="K1" s="46" t="s">
        <v>8</v>
      </c>
      <c r="L1" s="46" t="s">
        <v>9</v>
      </c>
      <c r="M1" s="28" t="s">
        <v>10</v>
      </c>
    </row>
    <row r="2" spans="1:17">
      <c r="A2" s="16">
        <v>1</v>
      </c>
      <c r="B2" s="21" t="s">
        <v>19</v>
      </c>
      <c r="C2" s="17">
        <v>2</v>
      </c>
      <c r="D2" s="20" t="s">
        <v>14</v>
      </c>
      <c r="E2" s="20">
        <v>1066</v>
      </c>
      <c r="F2" s="20">
        <v>119</v>
      </c>
      <c r="G2" s="20">
        <f t="shared" ref="G2:G5" si="0">E2+F2</f>
        <v>1185</v>
      </c>
      <c r="H2" s="29">
        <f t="shared" ref="H2:H49" si="1">G2*1.1</f>
        <v>1303.5</v>
      </c>
      <c r="I2" s="34">
        <v>9100</v>
      </c>
      <c r="J2" s="47">
        <f t="shared" ref="J2:J49" si="2">I2*G2</f>
        <v>10783500</v>
      </c>
      <c r="K2" s="47">
        <f t="shared" ref="K2:K5" si="3">J2*0.95</f>
        <v>10244325</v>
      </c>
      <c r="L2" s="47">
        <f t="shared" ref="L2:L5" si="4">J2*0.8</f>
        <v>8626800</v>
      </c>
      <c r="M2" s="35">
        <f t="shared" ref="M2:M5" si="5">MROUND((J2*0.025/12),500)</f>
        <v>22500</v>
      </c>
      <c r="O2" s="2">
        <f>G2*1.35</f>
        <v>1599.75</v>
      </c>
      <c r="P2" s="3">
        <f>O2*6600</f>
        <v>10558350</v>
      </c>
      <c r="Q2" s="3">
        <f>P2/G2</f>
        <v>8910</v>
      </c>
    </row>
    <row r="3" spans="1:17">
      <c r="A3" s="16">
        <v>2</v>
      </c>
      <c r="B3" s="21" t="s">
        <v>20</v>
      </c>
      <c r="C3" s="17">
        <v>2</v>
      </c>
      <c r="D3" s="20" t="s">
        <v>67</v>
      </c>
      <c r="E3" s="20">
        <v>1375</v>
      </c>
      <c r="F3" s="20">
        <v>200</v>
      </c>
      <c r="G3" s="20">
        <f t="shared" si="0"/>
        <v>1575</v>
      </c>
      <c r="H3" s="29">
        <f t="shared" si="1"/>
        <v>1732.5000000000002</v>
      </c>
      <c r="I3" s="34">
        <v>9100</v>
      </c>
      <c r="J3" s="47">
        <f t="shared" si="2"/>
        <v>14332500</v>
      </c>
      <c r="K3" s="47">
        <f t="shared" si="3"/>
        <v>13615875</v>
      </c>
      <c r="L3" s="47">
        <f t="shared" si="4"/>
        <v>11466000</v>
      </c>
      <c r="M3" s="35">
        <f t="shared" si="5"/>
        <v>30000</v>
      </c>
      <c r="O3" s="3"/>
      <c r="P3" s="3"/>
    </row>
    <row r="4" spans="1:17">
      <c r="A4" s="16">
        <v>3</v>
      </c>
      <c r="B4" s="21" t="s">
        <v>21</v>
      </c>
      <c r="C4" s="17">
        <v>2</v>
      </c>
      <c r="D4" s="20" t="s">
        <v>67</v>
      </c>
      <c r="E4" s="20">
        <v>1364</v>
      </c>
      <c r="F4" s="20">
        <v>310</v>
      </c>
      <c r="G4" s="20">
        <f t="shared" si="0"/>
        <v>1674</v>
      </c>
      <c r="H4" s="29">
        <f t="shared" si="1"/>
        <v>1841.4</v>
      </c>
      <c r="I4" s="34">
        <v>9100</v>
      </c>
      <c r="J4" s="47">
        <f t="shared" si="2"/>
        <v>15233400</v>
      </c>
      <c r="K4" s="47">
        <f t="shared" si="3"/>
        <v>14471730</v>
      </c>
      <c r="L4" s="47">
        <f t="shared" si="4"/>
        <v>12186720</v>
      </c>
      <c r="M4" s="35">
        <f t="shared" si="5"/>
        <v>31500</v>
      </c>
      <c r="O4" s="3"/>
      <c r="P4" s="3"/>
    </row>
    <row r="5" spans="1:17">
      <c r="A5" s="16">
        <v>4</v>
      </c>
      <c r="B5" s="21" t="s">
        <v>22</v>
      </c>
      <c r="C5" s="17">
        <v>2</v>
      </c>
      <c r="D5" s="20" t="s">
        <v>14</v>
      </c>
      <c r="E5" s="20">
        <v>1133</v>
      </c>
      <c r="F5" s="20">
        <v>135</v>
      </c>
      <c r="G5" s="20">
        <f t="shared" si="0"/>
        <v>1268</v>
      </c>
      <c r="H5" s="29">
        <f t="shared" si="1"/>
        <v>1394.8000000000002</v>
      </c>
      <c r="I5" s="34">
        <v>9100</v>
      </c>
      <c r="J5" s="47">
        <f t="shared" si="2"/>
        <v>11538800</v>
      </c>
      <c r="K5" s="47">
        <f t="shared" si="3"/>
        <v>10961860</v>
      </c>
      <c r="L5" s="47">
        <f t="shared" si="4"/>
        <v>9231040</v>
      </c>
      <c r="M5" s="35">
        <f t="shared" si="5"/>
        <v>24000</v>
      </c>
      <c r="O5" s="3"/>
      <c r="P5" s="3"/>
    </row>
    <row r="6" spans="1:17">
      <c r="A6" s="16">
        <v>5</v>
      </c>
      <c r="B6" s="21" t="s">
        <v>23</v>
      </c>
      <c r="C6" s="17">
        <v>3</v>
      </c>
      <c r="D6" s="20" t="s">
        <v>14</v>
      </c>
      <c r="E6" s="20">
        <v>1066</v>
      </c>
      <c r="F6" s="20">
        <v>119</v>
      </c>
      <c r="G6" s="20">
        <f t="shared" ref="G6:G29" si="6">E6+F6</f>
        <v>1185</v>
      </c>
      <c r="H6" s="29">
        <f t="shared" si="1"/>
        <v>1303.5</v>
      </c>
      <c r="I6" s="34">
        <v>9100</v>
      </c>
      <c r="J6" s="47">
        <f t="shared" si="2"/>
        <v>10783500</v>
      </c>
      <c r="K6" s="47">
        <f t="shared" ref="K6:K49" si="7">J6*0.95</f>
        <v>10244325</v>
      </c>
      <c r="L6" s="47">
        <f t="shared" ref="L6:L49" si="8">J6*0.8</f>
        <v>8626800</v>
      </c>
      <c r="M6" s="35">
        <f t="shared" ref="M6:M49" si="9">MROUND((J6*0.025/12),500)</f>
        <v>22500</v>
      </c>
      <c r="O6" s="3"/>
      <c r="P6" s="3"/>
    </row>
    <row r="7" spans="1:17">
      <c r="A7" s="16">
        <v>6</v>
      </c>
      <c r="B7" s="21" t="s">
        <v>24</v>
      </c>
      <c r="C7" s="17">
        <v>3</v>
      </c>
      <c r="D7" s="20" t="s">
        <v>67</v>
      </c>
      <c r="E7" s="20">
        <v>1375</v>
      </c>
      <c r="F7" s="20">
        <v>200</v>
      </c>
      <c r="G7" s="20">
        <f t="shared" si="6"/>
        <v>1575</v>
      </c>
      <c r="H7" s="29">
        <f t="shared" si="1"/>
        <v>1732.5000000000002</v>
      </c>
      <c r="I7" s="34">
        <v>9100</v>
      </c>
      <c r="J7" s="47">
        <f t="shared" si="2"/>
        <v>14332500</v>
      </c>
      <c r="K7" s="47">
        <f t="shared" si="7"/>
        <v>13615875</v>
      </c>
      <c r="L7" s="47">
        <f t="shared" si="8"/>
        <v>11466000</v>
      </c>
      <c r="M7" s="35">
        <f t="shared" si="9"/>
        <v>30000</v>
      </c>
      <c r="O7" s="3"/>
      <c r="P7" s="3"/>
    </row>
    <row r="8" spans="1:17">
      <c r="A8" s="16">
        <v>7</v>
      </c>
      <c r="B8" s="21" t="s">
        <v>25</v>
      </c>
      <c r="C8" s="17">
        <v>3</v>
      </c>
      <c r="D8" s="20" t="s">
        <v>67</v>
      </c>
      <c r="E8" s="20">
        <v>1364</v>
      </c>
      <c r="F8" s="20">
        <v>310</v>
      </c>
      <c r="G8" s="20">
        <f t="shared" si="6"/>
        <v>1674</v>
      </c>
      <c r="H8" s="29">
        <f t="shared" si="1"/>
        <v>1841.4</v>
      </c>
      <c r="I8" s="34">
        <v>9100</v>
      </c>
      <c r="J8" s="47">
        <f t="shared" si="2"/>
        <v>15233400</v>
      </c>
      <c r="K8" s="47">
        <f t="shared" si="7"/>
        <v>14471730</v>
      </c>
      <c r="L8" s="47">
        <f t="shared" si="8"/>
        <v>12186720</v>
      </c>
      <c r="M8" s="35">
        <f t="shared" si="9"/>
        <v>31500</v>
      </c>
      <c r="O8" s="3"/>
      <c r="P8" s="3"/>
    </row>
    <row r="9" spans="1:17">
      <c r="A9" s="16">
        <v>8</v>
      </c>
      <c r="B9" s="21" t="s">
        <v>26</v>
      </c>
      <c r="C9" s="17">
        <v>3</v>
      </c>
      <c r="D9" s="20" t="s">
        <v>14</v>
      </c>
      <c r="E9" s="20">
        <v>1133</v>
      </c>
      <c r="F9" s="20">
        <v>135</v>
      </c>
      <c r="G9" s="20">
        <f t="shared" si="6"/>
        <v>1268</v>
      </c>
      <c r="H9" s="29">
        <f t="shared" si="1"/>
        <v>1394.8000000000002</v>
      </c>
      <c r="I9" s="34">
        <v>9100</v>
      </c>
      <c r="J9" s="47">
        <f t="shared" si="2"/>
        <v>11538800</v>
      </c>
      <c r="K9" s="47">
        <f t="shared" si="7"/>
        <v>10961860</v>
      </c>
      <c r="L9" s="47">
        <f t="shared" si="8"/>
        <v>9231040</v>
      </c>
      <c r="M9" s="35">
        <f t="shared" si="9"/>
        <v>24000</v>
      </c>
      <c r="O9" s="3"/>
      <c r="P9" s="3"/>
    </row>
    <row r="10" spans="1:17">
      <c r="A10" s="16">
        <v>9</v>
      </c>
      <c r="B10" s="21" t="s">
        <v>27</v>
      </c>
      <c r="C10" s="17">
        <v>4</v>
      </c>
      <c r="D10" s="20" t="s">
        <v>14</v>
      </c>
      <c r="E10" s="20">
        <v>1066</v>
      </c>
      <c r="F10" s="20">
        <v>119</v>
      </c>
      <c r="G10" s="20">
        <f t="shared" si="6"/>
        <v>1185</v>
      </c>
      <c r="H10" s="29">
        <f t="shared" si="1"/>
        <v>1303.5</v>
      </c>
      <c r="I10" s="34">
        <v>9100</v>
      </c>
      <c r="J10" s="47">
        <f t="shared" si="2"/>
        <v>10783500</v>
      </c>
      <c r="K10" s="47">
        <f t="shared" si="7"/>
        <v>10244325</v>
      </c>
      <c r="L10" s="47">
        <f t="shared" si="8"/>
        <v>8626800</v>
      </c>
      <c r="M10" s="35">
        <f t="shared" si="9"/>
        <v>22500</v>
      </c>
      <c r="O10" s="3"/>
      <c r="P10" s="3"/>
    </row>
    <row r="11" spans="1:17">
      <c r="A11" s="16">
        <v>10</v>
      </c>
      <c r="B11" s="21" t="s">
        <v>28</v>
      </c>
      <c r="C11" s="17">
        <v>4</v>
      </c>
      <c r="D11" s="20" t="s">
        <v>67</v>
      </c>
      <c r="E11" s="20">
        <v>1375</v>
      </c>
      <c r="F11" s="20">
        <v>200</v>
      </c>
      <c r="G11" s="20">
        <f t="shared" si="6"/>
        <v>1575</v>
      </c>
      <c r="H11" s="29">
        <f t="shared" si="1"/>
        <v>1732.5000000000002</v>
      </c>
      <c r="I11" s="34">
        <v>9100</v>
      </c>
      <c r="J11" s="47">
        <f t="shared" si="2"/>
        <v>14332500</v>
      </c>
      <c r="K11" s="47">
        <f t="shared" si="7"/>
        <v>13615875</v>
      </c>
      <c r="L11" s="47">
        <f t="shared" si="8"/>
        <v>11466000</v>
      </c>
      <c r="M11" s="35">
        <f t="shared" si="9"/>
        <v>30000</v>
      </c>
      <c r="O11" s="3"/>
      <c r="P11" s="3"/>
    </row>
    <row r="12" spans="1:17">
      <c r="A12" s="16">
        <v>11</v>
      </c>
      <c r="B12" s="21" t="s">
        <v>29</v>
      </c>
      <c r="C12" s="17">
        <v>4</v>
      </c>
      <c r="D12" s="20" t="s">
        <v>67</v>
      </c>
      <c r="E12" s="20">
        <v>1364</v>
      </c>
      <c r="F12" s="20">
        <v>310</v>
      </c>
      <c r="G12" s="20">
        <f t="shared" si="6"/>
        <v>1674</v>
      </c>
      <c r="H12" s="29">
        <f t="shared" si="1"/>
        <v>1841.4</v>
      </c>
      <c r="I12" s="34">
        <v>9100</v>
      </c>
      <c r="J12" s="47">
        <f t="shared" si="2"/>
        <v>15233400</v>
      </c>
      <c r="K12" s="47">
        <f t="shared" si="7"/>
        <v>14471730</v>
      </c>
      <c r="L12" s="47">
        <f t="shared" si="8"/>
        <v>12186720</v>
      </c>
      <c r="M12" s="35">
        <f t="shared" si="9"/>
        <v>31500</v>
      </c>
      <c r="O12" s="3"/>
      <c r="P12" s="3"/>
    </row>
    <row r="13" spans="1:17">
      <c r="A13" s="16">
        <v>12</v>
      </c>
      <c r="B13" s="21" t="s">
        <v>30</v>
      </c>
      <c r="C13" s="17">
        <v>4</v>
      </c>
      <c r="D13" s="20" t="s">
        <v>14</v>
      </c>
      <c r="E13" s="20">
        <v>1133</v>
      </c>
      <c r="F13" s="20">
        <v>135</v>
      </c>
      <c r="G13" s="20">
        <f t="shared" si="6"/>
        <v>1268</v>
      </c>
      <c r="H13" s="29">
        <f t="shared" si="1"/>
        <v>1394.8000000000002</v>
      </c>
      <c r="I13" s="34">
        <v>9100</v>
      </c>
      <c r="J13" s="47">
        <f t="shared" si="2"/>
        <v>11538800</v>
      </c>
      <c r="K13" s="47">
        <f t="shared" si="7"/>
        <v>10961860</v>
      </c>
      <c r="L13" s="47">
        <f t="shared" si="8"/>
        <v>9231040</v>
      </c>
      <c r="M13" s="35">
        <f t="shared" si="9"/>
        <v>24000</v>
      </c>
      <c r="O13" s="3"/>
      <c r="P13" s="3"/>
    </row>
    <row r="14" spans="1:17">
      <c r="A14" s="16">
        <v>13</v>
      </c>
      <c r="B14" s="21" t="s">
        <v>31</v>
      </c>
      <c r="C14" s="17">
        <v>5</v>
      </c>
      <c r="D14" s="20" t="s">
        <v>14</v>
      </c>
      <c r="E14" s="20">
        <v>1066</v>
      </c>
      <c r="F14" s="20">
        <v>119</v>
      </c>
      <c r="G14" s="20">
        <f t="shared" si="6"/>
        <v>1185</v>
      </c>
      <c r="H14" s="29">
        <f t="shared" si="1"/>
        <v>1303.5</v>
      </c>
      <c r="I14" s="34">
        <v>9200</v>
      </c>
      <c r="J14" s="47">
        <f t="shared" si="2"/>
        <v>10902000</v>
      </c>
      <c r="K14" s="47">
        <f t="shared" si="7"/>
        <v>10356900</v>
      </c>
      <c r="L14" s="47">
        <f t="shared" si="8"/>
        <v>8721600</v>
      </c>
      <c r="M14" s="35">
        <f t="shared" si="9"/>
        <v>22500</v>
      </c>
      <c r="O14" s="3"/>
      <c r="P14" s="3"/>
    </row>
    <row r="15" spans="1:17">
      <c r="A15" s="16">
        <v>14</v>
      </c>
      <c r="B15" s="21" t="s">
        <v>32</v>
      </c>
      <c r="C15" s="17">
        <v>5</v>
      </c>
      <c r="D15" s="20" t="s">
        <v>67</v>
      </c>
      <c r="E15" s="20">
        <v>1375</v>
      </c>
      <c r="F15" s="20">
        <v>200</v>
      </c>
      <c r="G15" s="20">
        <f t="shared" si="6"/>
        <v>1575</v>
      </c>
      <c r="H15" s="29">
        <f t="shared" si="1"/>
        <v>1732.5000000000002</v>
      </c>
      <c r="I15" s="34">
        <v>9200</v>
      </c>
      <c r="J15" s="47">
        <f t="shared" si="2"/>
        <v>14490000</v>
      </c>
      <c r="K15" s="47">
        <f t="shared" si="7"/>
        <v>13765500</v>
      </c>
      <c r="L15" s="47">
        <f t="shared" si="8"/>
        <v>11592000</v>
      </c>
      <c r="M15" s="35">
        <f t="shared" si="9"/>
        <v>30000</v>
      </c>
      <c r="O15" s="6"/>
    </row>
    <row r="16" spans="1:17">
      <c r="A16" s="16">
        <v>15</v>
      </c>
      <c r="B16" s="21" t="s">
        <v>33</v>
      </c>
      <c r="C16" s="17">
        <v>5</v>
      </c>
      <c r="D16" s="20" t="s">
        <v>67</v>
      </c>
      <c r="E16" s="20">
        <v>1364</v>
      </c>
      <c r="F16" s="20">
        <v>310</v>
      </c>
      <c r="G16" s="20">
        <f t="shared" si="6"/>
        <v>1674</v>
      </c>
      <c r="H16" s="29">
        <f t="shared" si="1"/>
        <v>1841.4</v>
      </c>
      <c r="I16" s="34">
        <v>9200</v>
      </c>
      <c r="J16" s="47">
        <f t="shared" si="2"/>
        <v>15400800</v>
      </c>
      <c r="K16" s="47">
        <f t="shared" si="7"/>
        <v>14630760</v>
      </c>
      <c r="L16" s="47">
        <f t="shared" si="8"/>
        <v>12320640</v>
      </c>
      <c r="M16" s="35">
        <f t="shared" si="9"/>
        <v>32000</v>
      </c>
      <c r="O16" s="7"/>
    </row>
    <row r="17" spans="1:13">
      <c r="A17" s="16">
        <v>16</v>
      </c>
      <c r="B17" s="21" t="s">
        <v>34</v>
      </c>
      <c r="C17" s="17">
        <v>5</v>
      </c>
      <c r="D17" s="20" t="s">
        <v>14</v>
      </c>
      <c r="E17" s="20">
        <v>1133</v>
      </c>
      <c r="F17" s="20">
        <v>135</v>
      </c>
      <c r="G17" s="20">
        <f t="shared" si="6"/>
        <v>1268</v>
      </c>
      <c r="H17" s="29">
        <f t="shared" si="1"/>
        <v>1394.8000000000002</v>
      </c>
      <c r="I17" s="34">
        <v>9200</v>
      </c>
      <c r="J17" s="47">
        <f t="shared" si="2"/>
        <v>11665600</v>
      </c>
      <c r="K17" s="47">
        <f t="shared" si="7"/>
        <v>11082320</v>
      </c>
      <c r="L17" s="47">
        <f t="shared" si="8"/>
        <v>9332480</v>
      </c>
      <c r="M17" s="35">
        <f t="shared" si="9"/>
        <v>24500</v>
      </c>
    </row>
    <row r="18" spans="1:13">
      <c r="A18" s="16">
        <v>17</v>
      </c>
      <c r="B18" s="21" t="s">
        <v>35</v>
      </c>
      <c r="C18" s="17">
        <v>6</v>
      </c>
      <c r="D18" s="20" t="s">
        <v>14</v>
      </c>
      <c r="E18" s="20">
        <v>1066</v>
      </c>
      <c r="F18" s="20">
        <v>119</v>
      </c>
      <c r="G18" s="20">
        <f t="shared" si="6"/>
        <v>1185</v>
      </c>
      <c r="H18" s="29">
        <f t="shared" si="1"/>
        <v>1303.5</v>
      </c>
      <c r="I18" s="34">
        <v>9200</v>
      </c>
      <c r="J18" s="47">
        <f t="shared" si="2"/>
        <v>10902000</v>
      </c>
      <c r="K18" s="47">
        <f t="shared" si="7"/>
        <v>10356900</v>
      </c>
      <c r="L18" s="47">
        <f t="shared" si="8"/>
        <v>8721600</v>
      </c>
      <c r="M18" s="35">
        <f t="shared" si="9"/>
        <v>22500</v>
      </c>
    </row>
    <row r="19" spans="1:13">
      <c r="A19" s="16">
        <v>18</v>
      </c>
      <c r="B19" s="21" t="s">
        <v>36</v>
      </c>
      <c r="C19" s="17">
        <v>6</v>
      </c>
      <c r="D19" s="20" t="s">
        <v>67</v>
      </c>
      <c r="E19" s="20">
        <v>1375</v>
      </c>
      <c r="F19" s="20">
        <v>200</v>
      </c>
      <c r="G19" s="20">
        <f t="shared" si="6"/>
        <v>1575</v>
      </c>
      <c r="H19" s="29">
        <f t="shared" si="1"/>
        <v>1732.5000000000002</v>
      </c>
      <c r="I19" s="34">
        <v>9200</v>
      </c>
      <c r="J19" s="47">
        <f t="shared" si="2"/>
        <v>14490000</v>
      </c>
      <c r="K19" s="47">
        <f t="shared" si="7"/>
        <v>13765500</v>
      </c>
      <c r="L19" s="47">
        <f t="shared" si="8"/>
        <v>11592000</v>
      </c>
      <c r="M19" s="35">
        <f t="shared" si="9"/>
        <v>30000</v>
      </c>
    </row>
    <row r="20" spans="1:13">
      <c r="A20" s="16">
        <v>19</v>
      </c>
      <c r="B20" s="21" t="s">
        <v>37</v>
      </c>
      <c r="C20" s="17">
        <v>6</v>
      </c>
      <c r="D20" s="20" t="s">
        <v>67</v>
      </c>
      <c r="E20" s="20">
        <v>1364</v>
      </c>
      <c r="F20" s="20">
        <v>310</v>
      </c>
      <c r="G20" s="20">
        <f t="shared" si="6"/>
        <v>1674</v>
      </c>
      <c r="H20" s="29">
        <f t="shared" si="1"/>
        <v>1841.4</v>
      </c>
      <c r="I20" s="34">
        <v>9200</v>
      </c>
      <c r="J20" s="47">
        <f t="shared" si="2"/>
        <v>15400800</v>
      </c>
      <c r="K20" s="47">
        <f t="shared" si="7"/>
        <v>14630760</v>
      </c>
      <c r="L20" s="47">
        <f t="shared" si="8"/>
        <v>12320640</v>
      </c>
      <c r="M20" s="35">
        <f t="shared" si="9"/>
        <v>32000</v>
      </c>
    </row>
    <row r="21" spans="1:13">
      <c r="A21" s="16">
        <v>20</v>
      </c>
      <c r="B21" s="21" t="s">
        <v>38</v>
      </c>
      <c r="C21" s="17">
        <v>6</v>
      </c>
      <c r="D21" s="20" t="s">
        <v>14</v>
      </c>
      <c r="E21" s="20">
        <v>1133</v>
      </c>
      <c r="F21" s="20">
        <v>135</v>
      </c>
      <c r="G21" s="20">
        <f t="shared" si="6"/>
        <v>1268</v>
      </c>
      <c r="H21" s="29">
        <f t="shared" si="1"/>
        <v>1394.8000000000002</v>
      </c>
      <c r="I21" s="34">
        <v>9200</v>
      </c>
      <c r="J21" s="47">
        <f t="shared" si="2"/>
        <v>11665600</v>
      </c>
      <c r="K21" s="47">
        <f t="shared" si="7"/>
        <v>11082320</v>
      </c>
      <c r="L21" s="47">
        <f t="shared" si="8"/>
        <v>9332480</v>
      </c>
      <c r="M21" s="35">
        <f t="shared" si="9"/>
        <v>24500</v>
      </c>
    </row>
    <row r="22" spans="1:13">
      <c r="A22" s="16">
        <v>21</v>
      </c>
      <c r="B22" s="21" t="s">
        <v>39</v>
      </c>
      <c r="C22" s="17">
        <v>7</v>
      </c>
      <c r="D22" s="20" t="s">
        <v>14</v>
      </c>
      <c r="E22" s="20">
        <v>1066</v>
      </c>
      <c r="F22" s="20">
        <v>119</v>
      </c>
      <c r="G22" s="20">
        <f t="shared" si="6"/>
        <v>1185</v>
      </c>
      <c r="H22" s="29">
        <f t="shared" si="1"/>
        <v>1303.5</v>
      </c>
      <c r="I22" s="34">
        <v>9200</v>
      </c>
      <c r="J22" s="47">
        <f t="shared" si="2"/>
        <v>10902000</v>
      </c>
      <c r="K22" s="47">
        <f t="shared" si="7"/>
        <v>10356900</v>
      </c>
      <c r="L22" s="47">
        <f t="shared" si="8"/>
        <v>8721600</v>
      </c>
      <c r="M22" s="35">
        <f t="shared" si="9"/>
        <v>22500</v>
      </c>
    </row>
    <row r="23" spans="1:13">
      <c r="A23" s="16">
        <v>22</v>
      </c>
      <c r="B23" s="21" t="s">
        <v>40</v>
      </c>
      <c r="C23" s="17">
        <v>7</v>
      </c>
      <c r="D23" s="20" t="s">
        <v>67</v>
      </c>
      <c r="E23" s="20">
        <v>1375</v>
      </c>
      <c r="F23" s="20">
        <v>200</v>
      </c>
      <c r="G23" s="20">
        <f t="shared" si="6"/>
        <v>1575</v>
      </c>
      <c r="H23" s="29">
        <f t="shared" si="1"/>
        <v>1732.5000000000002</v>
      </c>
      <c r="I23" s="34">
        <v>9200</v>
      </c>
      <c r="J23" s="47">
        <f t="shared" si="2"/>
        <v>14490000</v>
      </c>
      <c r="K23" s="47">
        <f t="shared" si="7"/>
        <v>13765500</v>
      </c>
      <c r="L23" s="47">
        <f t="shared" si="8"/>
        <v>11592000</v>
      </c>
      <c r="M23" s="35">
        <f t="shared" si="9"/>
        <v>30000</v>
      </c>
    </row>
    <row r="24" spans="1:13">
      <c r="A24" s="16">
        <v>23</v>
      </c>
      <c r="B24" s="21" t="s">
        <v>41</v>
      </c>
      <c r="C24" s="17">
        <v>7</v>
      </c>
      <c r="D24" s="20" t="s">
        <v>67</v>
      </c>
      <c r="E24" s="20">
        <v>1364</v>
      </c>
      <c r="F24" s="20">
        <v>310</v>
      </c>
      <c r="G24" s="20">
        <f t="shared" si="6"/>
        <v>1674</v>
      </c>
      <c r="H24" s="29">
        <f t="shared" si="1"/>
        <v>1841.4</v>
      </c>
      <c r="I24" s="34">
        <v>9200</v>
      </c>
      <c r="J24" s="47">
        <f t="shared" si="2"/>
        <v>15400800</v>
      </c>
      <c r="K24" s="47">
        <f t="shared" si="7"/>
        <v>14630760</v>
      </c>
      <c r="L24" s="47">
        <f t="shared" si="8"/>
        <v>12320640</v>
      </c>
      <c r="M24" s="35">
        <f t="shared" si="9"/>
        <v>32000</v>
      </c>
    </row>
    <row r="25" spans="1:13">
      <c r="A25" s="16">
        <v>24</v>
      </c>
      <c r="B25" s="21" t="s">
        <v>42</v>
      </c>
      <c r="C25" s="17">
        <v>7</v>
      </c>
      <c r="D25" s="20" t="s">
        <v>14</v>
      </c>
      <c r="E25" s="20">
        <v>1133</v>
      </c>
      <c r="F25" s="20">
        <v>135</v>
      </c>
      <c r="G25" s="20">
        <f t="shared" si="6"/>
        <v>1268</v>
      </c>
      <c r="H25" s="29">
        <f t="shared" si="1"/>
        <v>1394.8000000000002</v>
      </c>
      <c r="I25" s="34">
        <v>9200</v>
      </c>
      <c r="J25" s="47">
        <f t="shared" si="2"/>
        <v>11665600</v>
      </c>
      <c r="K25" s="47">
        <f t="shared" si="7"/>
        <v>11082320</v>
      </c>
      <c r="L25" s="47">
        <f t="shared" si="8"/>
        <v>9332480</v>
      </c>
      <c r="M25" s="35">
        <f t="shared" si="9"/>
        <v>24500</v>
      </c>
    </row>
    <row r="26" spans="1:13">
      <c r="A26" s="16">
        <v>25</v>
      </c>
      <c r="B26" s="21" t="s">
        <v>43</v>
      </c>
      <c r="C26" s="17">
        <v>8</v>
      </c>
      <c r="D26" s="20" t="s">
        <v>14</v>
      </c>
      <c r="E26" s="20">
        <v>1066</v>
      </c>
      <c r="F26" s="20">
        <v>119</v>
      </c>
      <c r="G26" s="20">
        <f t="shared" si="6"/>
        <v>1185</v>
      </c>
      <c r="H26" s="29">
        <f t="shared" si="1"/>
        <v>1303.5</v>
      </c>
      <c r="I26" s="34">
        <v>9200</v>
      </c>
      <c r="J26" s="47">
        <f t="shared" si="2"/>
        <v>10902000</v>
      </c>
      <c r="K26" s="47">
        <f t="shared" si="7"/>
        <v>10356900</v>
      </c>
      <c r="L26" s="47">
        <f t="shared" si="8"/>
        <v>8721600</v>
      </c>
      <c r="M26" s="35">
        <f t="shared" si="9"/>
        <v>22500</v>
      </c>
    </row>
    <row r="27" spans="1:13">
      <c r="A27" s="16">
        <v>26</v>
      </c>
      <c r="B27" s="21" t="s">
        <v>44</v>
      </c>
      <c r="C27" s="17">
        <v>8</v>
      </c>
      <c r="D27" s="20" t="s">
        <v>67</v>
      </c>
      <c r="E27" s="20">
        <v>1375</v>
      </c>
      <c r="F27" s="20">
        <v>200</v>
      </c>
      <c r="G27" s="20">
        <f t="shared" si="6"/>
        <v>1575</v>
      </c>
      <c r="H27" s="29">
        <f t="shared" si="1"/>
        <v>1732.5000000000002</v>
      </c>
      <c r="I27" s="34">
        <v>9200</v>
      </c>
      <c r="J27" s="47">
        <f t="shared" si="2"/>
        <v>14490000</v>
      </c>
      <c r="K27" s="47">
        <f t="shared" si="7"/>
        <v>13765500</v>
      </c>
      <c r="L27" s="47">
        <f t="shared" si="8"/>
        <v>11592000</v>
      </c>
      <c r="M27" s="35">
        <f t="shared" si="9"/>
        <v>30000</v>
      </c>
    </row>
    <row r="28" spans="1:13">
      <c r="A28" s="16">
        <v>27</v>
      </c>
      <c r="B28" s="21" t="s">
        <v>45</v>
      </c>
      <c r="C28" s="17">
        <v>8</v>
      </c>
      <c r="D28" s="20" t="s">
        <v>67</v>
      </c>
      <c r="E28" s="20">
        <v>1364</v>
      </c>
      <c r="F28" s="20">
        <v>310</v>
      </c>
      <c r="G28" s="20">
        <f t="shared" si="6"/>
        <v>1674</v>
      </c>
      <c r="H28" s="29">
        <f t="shared" si="1"/>
        <v>1841.4</v>
      </c>
      <c r="I28" s="34">
        <v>9200</v>
      </c>
      <c r="J28" s="47">
        <f t="shared" si="2"/>
        <v>15400800</v>
      </c>
      <c r="K28" s="47">
        <f t="shared" si="7"/>
        <v>14630760</v>
      </c>
      <c r="L28" s="47">
        <f t="shared" si="8"/>
        <v>12320640</v>
      </c>
      <c r="M28" s="35">
        <f t="shared" si="9"/>
        <v>32000</v>
      </c>
    </row>
    <row r="29" spans="1:13">
      <c r="A29" s="16">
        <v>28</v>
      </c>
      <c r="B29" s="21" t="s">
        <v>46</v>
      </c>
      <c r="C29" s="17">
        <v>8</v>
      </c>
      <c r="D29" s="20" t="s">
        <v>14</v>
      </c>
      <c r="E29" s="20">
        <v>1133</v>
      </c>
      <c r="F29" s="20">
        <v>135</v>
      </c>
      <c r="G29" s="20">
        <f t="shared" si="6"/>
        <v>1268</v>
      </c>
      <c r="H29" s="29">
        <f t="shared" si="1"/>
        <v>1394.8000000000002</v>
      </c>
      <c r="I29" s="34">
        <v>9200</v>
      </c>
      <c r="J29" s="47">
        <f t="shared" si="2"/>
        <v>11665600</v>
      </c>
      <c r="K29" s="47">
        <f t="shared" si="7"/>
        <v>11082320</v>
      </c>
      <c r="L29" s="47">
        <f t="shared" si="8"/>
        <v>9332480</v>
      </c>
      <c r="M29" s="35">
        <f t="shared" si="9"/>
        <v>24500</v>
      </c>
    </row>
    <row r="30" spans="1:13">
      <c r="A30" s="16">
        <v>29</v>
      </c>
      <c r="B30" s="21" t="s">
        <v>47</v>
      </c>
      <c r="C30" s="54">
        <v>9</v>
      </c>
      <c r="D30" s="20" t="s">
        <v>14</v>
      </c>
      <c r="E30" s="20">
        <v>1066</v>
      </c>
      <c r="F30" s="20">
        <v>119</v>
      </c>
      <c r="G30" s="20">
        <f t="shared" ref="G30:G49" si="10">E30+F30</f>
        <v>1185</v>
      </c>
      <c r="H30" s="29">
        <f t="shared" si="1"/>
        <v>1303.5</v>
      </c>
      <c r="I30" s="34">
        <v>9200</v>
      </c>
      <c r="J30" s="47">
        <f t="shared" si="2"/>
        <v>10902000</v>
      </c>
      <c r="K30" s="47">
        <f t="shared" si="7"/>
        <v>10356900</v>
      </c>
      <c r="L30" s="47">
        <f t="shared" si="8"/>
        <v>8721600</v>
      </c>
      <c r="M30" s="35">
        <f t="shared" si="9"/>
        <v>22500</v>
      </c>
    </row>
    <row r="31" spans="1:13">
      <c r="A31" s="16">
        <v>30</v>
      </c>
      <c r="B31" s="21" t="s">
        <v>48</v>
      </c>
      <c r="C31" s="54">
        <v>9</v>
      </c>
      <c r="D31" s="20" t="s">
        <v>67</v>
      </c>
      <c r="E31" s="20">
        <v>1375</v>
      </c>
      <c r="F31" s="20">
        <v>200</v>
      </c>
      <c r="G31" s="20">
        <f t="shared" si="10"/>
        <v>1575</v>
      </c>
      <c r="H31" s="29">
        <f t="shared" si="1"/>
        <v>1732.5000000000002</v>
      </c>
      <c r="I31" s="34">
        <v>9200</v>
      </c>
      <c r="J31" s="47">
        <f t="shared" si="2"/>
        <v>14490000</v>
      </c>
      <c r="K31" s="47">
        <f t="shared" si="7"/>
        <v>13765500</v>
      </c>
      <c r="L31" s="47">
        <f t="shared" si="8"/>
        <v>11592000</v>
      </c>
      <c r="M31" s="35">
        <f t="shared" si="9"/>
        <v>30000</v>
      </c>
    </row>
    <row r="32" spans="1:13">
      <c r="A32" s="16">
        <v>31</v>
      </c>
      <c r="B32" s="21" t="s">
        <v>49</v>
      </c>
      <c r="C32" s="54">
        <v>9</v>
      </c>
      <c r="D32" s="20" t="s">
        <v>67</v>
      </c>
      <c r="E32" s="20">
        <v>1364</v>
      </c>
      <c r="F32" s="20">
        <v>310</v>
      </c>
      <c r="G32" s="20">
        <f t="shared" si="10"/>
        <v>1674</v>
      </c>
      <c r="H32" s="29">
        <f t="shared" si="1"/>
        <v>1841.4</v>
      </c>
      <c r="I32" s="34">
        <v>9200</v>
      </c>
      <c r="J32" s="47">
        <f t="shared" si="2"/>
        <v>15400800</v>
      </c>
      <c r="K32" s="47">
        <f t="shared" si="7"/>
        <v>14630760</v>
      </c>
      <c r="L32" s="47">
        <f t="shared" si="8"/>
        <v>12320640</v>
      </c>
      <c r="M32" s="35">
        <f t="shared" si="9"/>
        <v>32000</v>
      </c>
    </row>
    <row r="33" spans="1:13">
      <c r="A33" s="16">
        <v>32</v>
      </c>
      <c r="B33" s="21" t="s">
        <v>50</v>
      </c>
      <c r="C33" s="54">
        <v>9</v>
      </c>
      <c r="D33" s="20" t="s">
        <v>14</v>
      </c>
      <c r="E33" s="20">
        <v>1133</v>
      </c>
      <c r="F33" s="20">
        <v>135</v>
      </c>
      <c r="G33" s="20">
        <f t="shared" si="10"/>
        <v>1268</v>
      </c>
      <c r="H33" s="29">
        <f t="shared" si="1"/>
        <v>1394.8000000000002</v>
      </c>
      <c r="I33" s="34">
        <v>9200</v>
      </c>
      <c r="J33" s="47">
        <f t="shared" si="2"/>
        <v>11665600</v>
      </c>
      <c r="K33" s="47">
        <f t="shared" si="7"/>
        <v>11082320</v>
      </c>
      <c r="L33" s="47">
        <f t="shared" si="8"/>
        <v>9332480</v>
      </c>
      <c r="M33" s="35">
        <f t="shared" si="9"/>
        <v>24500</v>
      </c>
    </row>
    <row r="34" spans="1:13">
      <c r="A34" s="16">
        <v>33</v>
      </c>
      <c r="B34" s="21" t="s">
        <v>51</v>
      </c>
      <c r="C34" s="54">
        <v>10</v>
      </c>
      <c r="D34" s="20" t="s">
        <v>14</v>
      </c>
      <c r="E34" s="20">
        <v>1066</v>
      </c>
      <c r="F34" s="20">
        <v>119</v>
      </c>
      <c r="G34" s="20">
        <f t="shared" si="10"/>
        <v>1185</v>
      </c>
      <c r="H34" s="29">
        <f t="shared" si="1"/>
        <v>1303.5</v>
      </c>
      <c r="I34" s="59">
        <v>9300</v>
      </c>
      <c r="J34" s="47">
        <f t="shared" si="2"/>
        <v>11020500</v>
      </c>
      <c r="K34" s="47">
        <f t="shared" si="7"/>
        <v>10469475</v>
      </c>
      <c r="L34" s="47">
        <f t="shared" si="8"/>
        <v>8816400</v>
      </c>
      <c r="M34" s="35">
        <f t="shared" si="9"/>
        <v>23000</v>
      </c>
    </row>
    <row r="35" spans="1:13">
      <c r="A35" s="16">
        <v>34</v>
      </c>
      <c r="B35" s="21" t="s">
        <v>52</v>
      </c>
      <c r="C35" s="54">
        <v>10</v>
      </c>
      <c r="D35" s="20" t="s">
        <v>67</v>
      </c>
      <c r="E35" s="20">
        <v>1375</v>
      </c>
      <c r="F35" s="20">
        <v>200</v>
      </c>
      <c r="G35" s="20">
        <f t="shared" si="10"/>
        <v>1575</v>
      </c>
      <c r="H35" s="29">
        <f t="shared" si="1"/>
        <v>1732.5000000000002</v>
      </c>
      <c r="I35" s="59">
        <v>9300</v>
      </c>
      <c r="J35" s="47">
        <f t="shared" si="2"/>
        <v>14647500</v>
      </c>
      <c r="K35" s="47">
        <f t="shared" si="7"/>
        <v>13915125</v>
      </c>
      <c r="L35" s="47">
        <f t="shared" si="8"/>
        <v>11718000</v>
      </c>
      <c r="M35" s="35">
        <f t="shared" si="9"/>
        <v>30500</v>
      </c>
    </row>
    <row r="36" spans="1:13">
      <c r="A36" s="16">
        <v>35</v>
      </c>
      <c r="B36" s="21" t="s">
        <v>53</v>
      </c>
      <c r="C36" s="54">
        <v>10</v>
      </c>
      <c r="D36" s="20" t="s">
        <v>67</v>
      </c>
      <c r="E36" s="20">
        <v>1364</v>
      </c>
      <c r="F36" s="20">
        <v>310</v>
      </c>
      <c r="G36" s="20">
        <f t="shared" si="10"/>
        <v>1674</v>
      </c>
      <c r="H36" s="29">
        <f t="shared" si="1"/>
        <v>1841.4</v>
      </c>
      <c r="I36" s="59">
        <v>9300</v>
      </c>
      <c r="J36" s="47">
        <f t="shared" si="2"/>
        <v>15568200</v>
      </c>
      <c r="K36" s="47">
        <f t="shared" si="7"/>
        <v>14789790</v>
      </c>
      <c r="L36" s="47">
        <f t="shared" si="8"/>
        <v>12454560</v>
      </c>
      <c r="M36" s="35">
        <f t="shared" si="9"/>
        <v>32500</v>
      </c>
    </row>
    <row r="37" spans="1:13">
      <c r="A37" s="16">
        <v>36</v>
      </c>
      <c r="B37" s="21" t="s">
        <v>54</v>
      </c>
      <c r="C37" s="54">
        <v>10</v>
      </c>
      <c r="D37" s="20" t="s">
        <v>14</v>
      </c>
      <c r="E37" s="20">
        <v>1133</v>
      </c>
      <c r="F37" s="20">
        <v>135</v>
      </c>
      <c r="G37" s="20">
        <f t="shared" si="10"/>
        <v>1268</v>
      </c>
      <c r="H37" s="29">
        <f t="shared" si="1"/>
        <v>1394.8000000000002</v>
      </c>
      <c r="I37" s="59">
        <v>9300</v>
      </c>
      <c r="J37" s="47">
        <f t="shared" si="2"/>
        <v>11792400</v>
      </c>
      <c r="K37" s="47">
        <f t="shared" si="7"/>
        <v>11202780</v>
      </c>
      <c r="L37" s="47">
        <f t="shared" si="8"/>
        <v>9433920</v>
      </c>
      <c r="M37" s="35">
        <f t="shared" si="9"/>
        <v>24500</v>
      </c>
    </row>
    <row r="38" spans="1:13">
      <c r="A38" s="16">
        <v>37</v>
      </c>
      <c r="B38" s="21" t="s">
        <v>55</v>
      </c>
      <c r="C38" s="54">
        <v>11</v>
      </c>
      <c r="D38" s="20" t="s">
        <v>14</v>
      </c>
      <c r="E38" s="20">
        <v>1066</v>
      </c>
      <c r="F38" s="20">
        <v>119</v>
      </c>
      <c r="G38" s="20">
        <f t="shared" si="10"/>
        <v>1185</v>
      </c>
      <c r="H38" s="29">
        <f t="shared" si="1"/>
        <v>1303.5</v>
      </c>
      <c r="I38" s="59">
        <v>9300</v>
      </c>
      <c r="J38" s="47">
        <f t="shared" si="2"/>
        <v>11020500</v>
      </c>
      <c r="K38" s="47">
        <f t="shared" si="7"/>
        <v>10469475</v>
      </c>
      <c r="L38" s="47">
        <f t="shared" si="8"/>
        <v>8816400</v>
      </c>
      <c r="M38" s="35">
        <f t="shared" si="9"/>
        <v>23000</v>
      </c>
    </row>
    <row r="39" spans="1:13">
      <c r="A39" s="16">
        <v>38</v>
      </c>
      <c r="B39" s="21" t="s">
        <v>56</v>
      </c>
      <c r="C39" s="54">
        <v>11</v>
      </c>
      <c r="D39" s="20" t="s">
        <v>67</v>
      </c>
      <c r="E39" s="20">
        <v>1375</v>
      </c>
      <c r="F39" s="20">
        <v>200</v>
      </c>
      <c r="G39" s="20">
        <f t="shared" si="10"/>
        <v>1575</v>
      </c>
      <c r="H39" s="29">
        <f t="shared" si="1"/>
        <v>1732.5000000000002</v>
      </c>
      <c r="I39" s="59">
        <v>9300</v>
      </c>
      <c r="J39" s="47">
        <f t="shared" si="2"/>
        <v>14647500</v>
      </c>
      <c r="K39" s="47">
        <f t="shared" si="7"/>
        <v>13915125</v>
      </c>
      <c r="L39" s="47">
        <f t="shared" si="8"/>
        <v>11718000</v>
      </c>
      <c r="M39" s="35">
        <f t="shared" si="9"/>
        <v>30500</v>
      </c>
    </row>
    <row r="40" spans="1:13">
      <c r="A40" s="16">
        <v>39</v>
      </c>
      <c r="B40" s="21" t="s">
        <v>57</v>
      </c>
      <c r="C40" s="54">
        <v>11</v>
      </c>
      <c r="D40" s="20" t="s">
        <v>67</v>
      </c>
      <c r="E40" s="20">
        <v>1364</v>
      </c>
      <c r="F40" s="20">
        <v>310</v>
      </c>
      <c r="G40" s="20">
        <f t="shared" si="10"/>
        <v>1674</v>
      </c>
      <c r="H40" s="29">
        <f t="shared" si="1"/>
        <v>1841.4</v>
      </c>
      <c r="I40" s="59">
        <v>9300</v>
      </c>
      <c r="J40" s="47">
        <f t="shared" si="2"/>
        <v>15568200</v>
      </c>
      <c r="K40" s="47">
        <f t="shared" si="7"/>
        <v>14789790</v>
      </c>
      <c r="L40" s="47">
        <f t="shared" si="8"/>
        <v>12454560</v>
      </c>
      <c r="M40" s="35">
        <f t="shared" si="9"/>
        <v>32500</v>
      </c>
    </row>
    <row r="41" spans="1:13">
      <c r="A41" s="16">
        <v>40</v>
      </c>
      <c r="B41" s="21" t="s">
        <v>58</v>
      </c>
      <c r="C41" s="54">
        <v>11</v>
      </c>
      <c r="D41" s="20" t="s">
        <v>14</v>
      </c>
      <c r="E41" s="20">
        <v>1133</v>
      </c>
      <c r="F41" s="20">
        <v>135</v>
      </c>
      <c r="G41" s="20">
        <f t="shared" si="10"/>
        <v>1268</v>
      </c>
      <c r="H41" s="29">
        <f t="shared" si="1"/>
        <v>1394.8000000000002</v>
      </c>
      <c r="I41" s="59">
        <v>9300</v>
      </c>
      <c r="J41" s="47">
        <f t="shared" si="2"/>
        <v>11792400</v>
      </c>
      <c r="K41" s="47">
        <f t="shared" si="7"/>
        <v>11202780</v>
      </c>
      <c r="L41" s="47">
        <f t="shared" si="8"/>
        <v>9433920</v>
      </c>
      <c r="M41" s="35">
        <f t="shared" si="9"/>
        <v>24500</v>
      </c>
    </row>
    <row r="42" spans="1:13">
      <c r="A42" s="16">
        <v>41</v>
      </c>
      <c r="B42" s="21" t="s">
        <v>59</v>
      </c>
      <c r="C42" s="54">
        <v>12</v>
      </c>
      <c r="D42" s="20" t="s">
        <v>14</v>
      </c>
      <c r="E42" s="20">
        <v>1066</v>
      </c>
      <c r="F42" s="20">
        <v>119</v>
      </c>
      <c r="G42" s="20">
        <f t="shared" si="10"/>
        <v>1185</v>
      </c>
      <c r="H42" s="29">
        <f t="shared" si="1"/>
        <v>1303.5</v>
      </c>
      <c r="I42" s="59">
        <v>9300</v>
      </c>
      <c r="J42" s="47">
        <f t="shared" si="2"/>
        <v>11020500</v>
      </c>
      <c r="K42" s="47">
        <f t="shared" si="7"/>
        <v>10469475</v>
      </c>
      <c r="L42" s="47">
        <f t="shared" si="8"/>
        <v>8816400</v>
      </c>
      <c r="M42" s="35">
        <f t="shared" si="9"/>
        <v>23000</v>
      </c>
    </row>
    <row r="43" spans="1:13">
      <c r="A43" s="16">
        <v>42</v>
      </c>
      <c r="B43" s="21" t="s">
        <v>60</v>
      </c>
      <c r="C43" s="54">
        <v>12</v>
      </c>
      <c r="D43" s="20" t="s">
        <v>67</v>
      </c>
      <c r="E43" s="20">
        <v>1375</v>
      </c>
      <c r="F43" s="20">
        <v>200</v>
      </c>
      <c r="G43" s="20">
        <f t="shared" si="10"/>
        <v>1575</v>
      </c>
      <c r="H43" s="29">
        <f t="shared" si="1"/>
        <v>1732.5000000000002</v>
      </c>
      <c r="I43" s="59">
        <v>9300</v>
      </c>
      <c r="J43" s="47">
        <f t="shared" si="2"/>
        <v>14647500</v>
      </c>
      <c r="K43" s="47">
        <f t="shared" si="7"/>
        <v>13915125</v>
      </c>
      <c r="L43" s="47">
        <f t="shared" si="8"/>
        <v>11718000</v>
      </c>
      <c r="M43" s="35">
        <f t="shared" si="9"/>
        <v>30500</v>
      </c>
    </row>
    <row r="44" spans="1:13">
      <c r="A44" s="16">
        <v>43</v>
      </c>
      <c r="B44" s="21" t="s">
        <v>61</v>
      </c>
      <c r="C44" s="54">
        <v>12</v>
      </c>
      <c r="D44" s="20" t="s">
        <v>67</v>
      </c>
      <c r="E44" s="20">
        <v>1364</v>
      </c>
      <c r="F44" s="20">
        <v>310</v>
      </c>
      <c r="G44" s="20">
        <f t="shared" si="10"/>
        <v>1674</v>
      </c>
      <c r="H44" s="29">
        <f t="shared" si="1"/>
        <v>1841.4</v>
      </c>
      <c r="I44" s="59">
        <v>9300</v>
      </c>
      <c r="J44" s="47">
        <f t="shared" si="2"/>
        <v>15568200</v>
      </c>
      <c r="K44" s="47">
        <f t="shared" si="7"/>
        <v>14789790</v>
      </c>
      <c r="L44" s="47">
        <f t="shared" si="8"/>
        <v>12454560</v>
      </c>
      <c r="M44" s="35">
        <f t="shared" si="9"/>
        <v>32500</v>
      </c>
    </row>
    <row r="45" spans="1:13">
      <c r="A45" s="16">
        <v>44</v>
      </c>
      <c r="B45" s="21" t="s">
        <v>62</v>
      </c>
      <c r="C45" s="54">
        <v>12</v>
      </c>
      <c r="D45" s="20" t="s">
        <v>14</v>
      </c>
      <c r="E45" s="20">
        <v>1133</v>
      </c>
      <c r="F45" s="20">
        <v>135</v>
      </c>
      <c r="G45" s="20">
        <f t="shared" si="10"/>
        <v>1268</v>
      </c>
      <c r="H45" s="29">
        <f t="shared" si="1"/>
        <v>1394.8000000000002</v>
      </c>
      <c r="I45" s="59">
        <v>9300</v>
      </c>
      <c r="J45" s="47">
        <f t="shared" si="2"/>
        <v>11792400</v>
      </c>
      <c r="K45" s="47">
        <f t="shared" si="7"/>
        <v>11202780</v>
      </c>
      <c r="L45" s="47">
        <f t="shared" si="8"/>
        <v>9433920</v>
      </c>
      <c r="M45" s="35">
        <f t="shared" si="9"/>
        <v>24500</v>
      </c>
    </row>
    <row r="46" spans="1:13">
      <c r="A46" s="16">
        <v>45</v>
      </c>
      <c r="B46" s="53" t="s">
        <v>63</v>
      </c>
      <c r="C46" s="54">
        <v>13</v>
      </c>
      <c r="D46" s="20" t="s">
        <v>14</v>
      </c>
      <c r="E46" s="54">
        <v>1066</v>
      </c>
      <c r="F46" s="54">
        <v>69</v>
      </c>
      <c r="G46" s="55">
        <f t="shared" si="10"/>
        <v>1135</v>
      </c>
      <c r="H46" s="29">
        <f t="shared" si="1"/>
        <v>1248.5</v>
      </c>
      <c r="I46" s="59">
        <v>9300</v>
      </c>
      <c r="J46" s="47">
        <f t="shared" si="2"/>
        <v>10555500</v>
      </c>
      <c r="K46" s="47">
        <f t="shared" si="7"/>
        <v>10027725</v>
      </c>
      <c r="L46" s="47">
        <f t="shared" si="8"/>
        <v>8444400</v>
      </c>
      <c r="M46" s="35">
        <f t="shared" si="9"/>
        <v>22000</v>
      </c>
    </row>
    <row r="47" spans="1:13">
      <c r="A47" s="16">
        <v>46</v>
      </c>
      <c r="B47" s="53" t="s">
        <v>64</v>
      </c>
      <c r="C47" s="54">
        <v>13</v>
      </c>
      <c r="D47" s="20" t="s">
        <v>67</v>
      </c>
      <c r="E47" s="54">
        <v>1375</v>
      </c>
      <c r="F47" s="54">
        <v>74</v>
      </c>
      <c r="G47" s="55">
        <f t="shared" si="10"/>
        <v>1449</v>
      </c>
      <c r="H47" s="29">
        <f t="shared" si="1"/>
        <v>1593.9</v>
      </c>
      <c r="I47" s="59">
        <v>9300</v>
      </c>
      <c r="J47" s="47">
        <f t="shared" si="2"/>
        <v>13475700</v>
      </c>
      <c r="K47" s="47">
        <f t="shared" si="7"/>
        <v>12801915</v>
      </c>
      <c r="L47" s="47">
        <f t="shared" si="8"/>
        <v>10780560</v>
      </c>
      <c r="M47" s="35">
        <f t="shared" si="9"/>
        <v>28000</v>
      </c>
    </row>
    <row r="48" spans="1:13">
      <c r="A48" s="16">
        <v>47</v>
      </c>
      <c r="B48" s="53" t="s">
        <v>65</v>
      </c>
      <c r="C48" s="54">
        <v>13</v>
      </c>
      <c r="D48" s="20" t="s">
        <v>67</v>
      </c>
      <c r="E48" s="54">
        <v>1364</v>
      </c>
      <c r="F48" s="54">
        <v>183</v>
      </c>
      <c r="G48" s="54">
        <f t="shared" si="10"/>
        <v>1547</v>
      </c>
      <c r="H48" s="29">
        <f t="shared" si="1"/>
        <v>1701.7</v>
      </c>
      <c r="I48" s="59">
        <v>9300</v>
      </c>
      <c r="J48" s="47">
        <f t="shared" si="2"/>
        <v>14387100</v>
      </c>
      <c r="K48" s="47">
        <f t="shared" si="7"/>
        <v>13667745</v>
      </c>
      <c r="L48" s="47">
        <f t="shared" si="8"/>
        <v>11509680</v>
      </c>
      <c r="M48" s="35">
        <f t="shared" si="9"/>
        <v>30000</v>
      </c>
    </row>
    <row r="49" spans="1:13">
      <c r="A49" s="16">
        <v>48</v>
      </c>
      <c r="B49" s="53" t="s">
        <v>66</v>
      </c>
      <c r="C49" s="54">
        <v>13</v>
      </c>
      <c r="D49" s="20" t="s">
        <v>14</v>
      </c>
      <c r="E49" s="54">
        <v>1133</v>
      </c>
      <c r="F49" s="54">
        <v>84</v>
      </c>
      <c r="G49" s="54">
        <f t="shared" si="10"/>
        <v>1217</v>
      </c>
      <c r="H49" s="29">
        <f t="shared" si="1"/>
        <v>1338.7</v>
      </c>
      <c r="I49" s="59">
        <v>9300</v>
      </c>
      <c r="J49" s="47">
        <f t="shared" si="2"/>
        <v>11318100</v>
      </c>
      <c r="K49" s="47">
        <f t="shared" si="7"/>
        <v>10752195</v>
      </c>
      <c r="L49" s="47">
        <f t="shared" si="8"/>
        <v>9054480</v>
      </c>
      <c r="M49" s="35">
        <f t="shared" si="9"/>
        <v>23500</v>
      </c>
    </row>
    <row r="50" spans="1:13" ht="16.5">
      <c r="A50" s="56" t="s">
        <v>2</v>
      </c>
      <c r="B50" s="57"/>
      <c r="C50" s="57"/>
      <c r="D50" s="58"/>
      <c r="E50" s="30">
        <f>SUM(E2:E49)</f>
        <v>59256</v>
      </c>
      <c r="F50" s="30">
        <f>SUM(F2:F49)</f>
        <v>8814</v>
      </c>
      <c r="G50" s="30">
        <f>SUM(G2:G49)</f>
        <v>68070</v>
      </c>
      <c r="H50" s="30">
        <f>SUM(H2:H49)</f>
        <v>74877.000000000015</v>
      </c>
      <c r="I50" s="31"/>
      <c r="J50" s="48">
        <f>SUM(J2:J49)</f>
        <v>626778800</v>
      </c>
      <c r="K50" s="48">
        <f>SUM(K2:K49)</f>
        <v>595439860</v>
      </c>
      <c r="L50" s="48">
        <f>SUM(L2:L49)</f>
        <v>501423040</v>
      </c>
      <c r="M50" s="18"/>
    </row>
    <row r="55" spans="1:13">
      <c r="D55" s="38"/>
      <c r="E55" s="42" t="s">
        <v>15</v>
      </c>
      <c r="F55" s="42" t="s">
        <v>16</v>
      </c>
      <c r="G55" s="42" t="s">
        <v>18</v>
      </c>
      <c r="H55" s="42" t="s">
        <v>16</v>
      </c>
      <c r="I55" s="42" t="s">
        <v>18</v>
      </c>
      <c r="J55" s="42" t="s">
        <v>16</v>
      </c>
      <c r="K55" s="42" t="s">
        <v>17</v>
      </c>
    </row>
    <row r="56" spans="1:13">
      <c r="D56" s="38"/>
      <c r="E56" s="38">
        <v>99.02</v>
      </c>
      <c r="F56" s="39">
        <f>E56*10.764</f>
        <v>1065.8512799999999</v>
      </c>
      <c r="G56" s="38">
        <v>11.03</v>
      </c>
      <c r="H56" s="39">
        <f>G56*10.764</f>
        <v>118.72691999999999</v>
      </c>
      <c r="I56" s="43"/>
      <c r="J56" s="43"/>
      <c r="K56" s="45">
        <f>F56+H56</f>
        <v>1184.5781999999999</v>
      </c>
    </row>
    <row r="57" spans="1:13">
      <c r="D57" s="38"/>
      <c r="E57" s="38">
        <v>127.77</v>
      </c>
      <c r="F57" s="51">
        <f t="shared" ref="F57:F59" si="11">E57*10.764</f>
        <v>1375.3162799999998</v>
      </c>
      <c r="G57" s="38">
        <v>18.61</v>
      </c>
      <c r="H57" s="51">
        <f t="shared" ref="H57:H59" si="12">G57*10.764</f>
        <v>200.31803999999997</v>
      </c>
      <c r="I57" s="43"/>
      <c r="J57" s="43"/>
      <c r="K57" s="45">
        <f>F57+H57</f>
        <v>1575.6343199999997</v>
      </c>
    </row>
    <row r="58" spans="1:13">
      <c r="D58" s="50"/>
      <c r="E58" s="38">
        <v>126.68</v>
      </c>
      <c r="F58" s="51">
        <f t="shared" si="11"/>
        <v>1363.5835199999999</v>
      </c>
      <c r="G58" s="38">
        <v>19.84</v>
      </c>
      <c r="H58" s="51">
        <f t="shared" si="12"/>
        <v>213.55775999999997</v>
      </c>
      <c r="I58" s="43">
        <v>8.9499999999999993</v>
      </c>
      <c r="J58" s="44">
        <f>I58*10.764</f>
        <v>96.337799999999987</v>
      </c>
      <c r="K58" s="45">
        <f>F58+H58+J58</f>
        <v>1673.4790799999998</v>
      </c>
    </row>
    <row r="59" spans="1:13">
      <c r="D59" s="50"/>
      <c r="E59" s="38">
        <v>105.3</v>
      </c>
      <c r="F59" s="51">
        <f t="shared" si="11"/>
        <v>1133.4491999999998</v>
      </c>
      <c r="G59" s="38">
        <v>12.56</v>
      </c>
      <c r="H59" s="51">
        <f t="shared" si="12"/>
        <v>135.19584</v>
      </c>
      <c r="I59" s="43"/>
      <c r="J59" s="43"/>
      <c r="K59" s="45">
        <f>F59+H59</f>
        <v>1268.6450399999999</v>
      </c>
    </row>
    <row r="60" spans="1:13">
      <c r="H60" s="51"/>
      <c r="K60" s="24"/>
    </row>
    <row r="62" spans="1:13">
      <c r="E62" s="42" t="s">
        <v>15</v>
      </c>
      <c r="F62" s="42" t="s">
        <v>16</v>
      </c>
      <c r="G62" s="42" t="s">
        <v>18</v>
      </c>
      <c r="H62" s="42" t="s">
        <v>16</v>
      </c>
      <c r="I62" s="42" t="s">
        <v>18</v>
      </c>
      <c r="J62" s="42" t="s">
        <v>16</v>
      </c>
      <c r="K62" s="42" t="s">
        <v>17</v>
      </c>
    </row>
    <row r="63" spans="1:13">
      <c r="E63" s="52">
        <v>99.02</v>
      </c>
      <c r="F63" s="51">
        <f>E63*10.764</f>
        <v>1065.8512799999999</v>
      </c>
      <c r="G63" s="52">
        <v>6.37</v>
      </c>
      <c r="H63" s="51">
        <f>G63*10.764</f>
        <v>68.566679999999991</v>
      </c>
      <c r="I63" s="43"/>
      <c r="J63" s="43"/>
      <c r="K63" s="45">
        <f>F63+H63</f>
        <v>1134.4179599999998</v>
      </c>
    </row>
    <row r="64" spans="1:13">
      <c r="E64" s="52">
        <v>127.77</v>
      </c>
      <c r="F64" s="51">
        <f t="shared" ref="F64:F66" si="13">E64*10.764</f>
        <v>1375.3162799999998</v>
      </c>
      <c r="G64" s="52">
        <v>6.87</v>
      </c>
      <c r="H64" s="51">
        <f t="shared" ref="H64:H66" si="14">G64*10.764</f>
        <v>73.948679999999996</v>
      </c>
      <c r="I64" s="43"/>
      <c r="J64" s="43"/>
      <c r="K64" s="45">
        <f>F64+H64</f>
        <v>1449.2649599999997</v>
      </c>
    </row>
    <row r="65" spans="5:11">
      <c r="E65" s="52">
        <v>126.68</v>
      </c>
      <c r="F65" s="51">
        <f t="shared" si="13"/>
        <v>1363.5835199999999</v>
      </c>
      <c r="G65" s="52">
        <v>8.02</v>
      </c>
      <c r="H65" s="51">
        <f t="shared" si="14"/>
        <v>86.327279999999988</v>
      </c>
      <c r="I65" s="43">
        <v>8.9499999999999993</v>
      </c>
      <c r="J65" s="44">
        <f>I65*10.764</f>
        <v>96.337799999999987</v>
      </c>
      <c r="K65" s="45">
        <f>F65+H65+J65</f>
        <v>1546.2485999999999</v>
      </c>
    </row>
    <row r="66" spans="5:11">
      <c r="E66" s="52">
        <v>105.3</v>
      </c>
      <c r="F66" s="51">
        <f t="shared" si="13"/>
        <v>1133.4491999999998</v>
      </c>
      <c r="G66" s="52">
        <v>7.8</v>
      </c>
      <c r="H66" s="51">
        <f t="shared" si="14"/>
        <v>83.959199999999996</v>
      </c>
      <c r="I66" s="43"/>
      <c r="J66" s="43"/>
      <c r="K66" s="45">
        <f>F66+H66</f>
        <v>1217.4083999999998</v>
      </c>
    </row>
    <row r="69" spans="5:11">
      <c r="H69" s="37"/>
      <c r="I69" s="24">
        <v>626778800</v>
      </c>
    </row>
    <row r="70" spans="5:11">
      <c r="E70" s="23">
        <v>68070</v>
      </c>
      <c r="F70" s="23">
        <v>74877</v>
      </c>
      <c r="G70" s="23">
        <f>F70*2300</f>
        <v>172217100</v>
      </c>
      <c r="H70" s="24">
        <f>G70*0.5</f>
        <v>86108550</v>
      </c>
      <c r="I70" s="24">
        <v>636769500</v>
      </c>
    </row>
    <row r="71" spans="5:11">
      <c r="E71" s="23">
        <v>68069</v>
      </c>
      <c r="F71" s="23">
        <v>74876</v>
      </c>
      <c r="G71" s="23">
        <f>F71*2300</f>
        <v>172214800</v>
      </c>
      <c r="H71" s="24">
        <f>G71*0.5</f>
        <v>86107400</v>
      </c>
      <c r="I71" s="24">
        <f>SUM(I69:I70)</f>
        <v>1263548300</v>
      </c>
      <c r="J71" s="49">
        <f>I71*0.95</f>
        <v>1200370885</v>
      </c>
      <c r="K71" s="49">
        <f>I71*0.8</f>
        <v>1010838640</v>
      </c>
    </row>
    <row r="72" spans="5:11">
      <c r="E72" s="23">
        <f>SUM(E70:E71)</f>
        <v>136139</v>
      </c>
      <c r="F72" s="23">
        <f>SUM(F70:F71)</f>
        <v>149753</v>
      </c>
    </row>
    <row r="73" spans="5:11">
      <c r="F73" s="23">
        <f>F72*2300</f>
        <v>344431900</v>
      </c>
    </row>
  </sheetData>
  <mergeCells count="1">
    <mergeCell ref="A50:D5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9"/>
  <sheetViews>
    <sheetView topLeftCell="H44" zoomScale="130" zoomScaleNormal="130" workbookViewId="0">
      <selection activeCell="O55" sqref="O55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7.28515625" style="23" customWidth="1"/>
    <col min="7" max="7" width="11.85546875" style="23" customWidth="1"/>
    <col min="8" max="8" width="12.7109375" style="24" customWidth="1"/>
    <col min="9" max="9" width="17.140625" style="24" customWidth="1"/>
    <col min="10" max="10" width="14" style="49" customWidth="1"/>
    <col min="11" max="11" width="16.140625" style="49" customWidth="1"/>
    <col min="12" max="12" width="12.85546875" style="49" customWidth="1"/>
    <col min="13" max="13" width="8.42578125" style="43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5</v>
      </c>
      <c r="H1" s="28" t="s">
        <v>13</v>
      </c>
      <c r="I1" s="28" t="s">
        <v>12</v>
      </c>
      <c r="J1" s="46" t="s">
        <v>7</v>
      </c>
      <c r="K1" s="46" t="s">
        <v>8</v>
      </c>
      <c r="L1" s="46" t="s">
        <v>9</v>
      </c>
      <c r="M1" s="28" t="s">
        <v>10</v>
      </c>
    </row>
    <row r="2" spans="1:17">
      <c r="A2" s="16">
        <v>1</v>
      </c>
      <c r="B2" s="21" t="s">
        <v>68</v>
      </c>
      <c r="C2" s="17">
        <v>2</v>
      </c>
      <c r="D2" s="20" t="s">
        <v>14</v>
      </c>
      <c r="E2" s="20">
        <v>1066</v>
      </c>
      <c r="F2" s="20">
        <v>119</v>
      </c>
      <c r="G2" s="20">
        <f>E2+F2</f>
        <v>1185</v>
      </c>
      <c r="H2" s="29">
        <f t="shared" ref="H2:H49" si="0">G2*1.1</f>
        <v>1303.5</v>
      </c>
      <c r="I2" s="34">
        <v>9100</v>
      </c>
      <c r="J2" s="47">
        <f t="shared" ref="J2:J49" si="1">I2*G2</f>
        <v>10783500</v>
      </c>
      <c r="K2" s="47">
        <f t="shared" ref="K2:K49" si="2">J2*0.95</f>
        <v>10244325</v>
      </c>
      <c r="L2" s="47">
        <f t="shared" ref="L2:L49" si="3">J2*0.8</f>
        <v>8626800</v>
      </c>
      <c r="M2" s="35">
        <f t="shared" ref="M2:M49" si="4">MROUND((J2*0.025/12),500)</f>
        <v>22500</v>
      </c>
      <c r="O2" s="2">
        <f>G2*1.35</f>
        <v>1599.75</v>
      </c>
      <c r="P2" s="3">
        <f>O2*6600</f>
        <v>10558350</v>
      </c>
      <c r="Q2" s="3">
        <f>P2/G2</f>
        <v>8910</v>
      </c>
    </row>
    <row r="3" spans="1:17">
      <c r="A3" s="16">
        <v>2</v>
      </c>
      <c r="B3" s="21" t="s">
        <v>69</v>
      </c>
      <c r="C3" s="17">
        <v>2</v>
      </c>
      <c r="D3" s="20" t="s">
        <v>67</v>
      </c>
      <c r="E3" s="20">
        <v>1375</v>
      </c>
      <c r="F3" s="20">
        <v>200</v>
      </c>
      <c r="G3" s="20">
        <f t="shared" ref="G3:G49" si="5">E3+F3</f>
        <v>1575</v>
      </c>
      <c r="H3" s="29">
        <f t="shared" si="0"/>
        <v>1732.5000000000002</v>
      </c>
      <c r="I3" s="34">
        <v>9100</v>
      </c>
      <c r="J3" s="47">
        <f t="shared" si="1"/>
        <v>14332500</v>
      </c>
      <c r="K3" s="47">
        <f t="shared" si="2"/>
        <v>13615875</v>
      </c>
      <c r="L3" s="47">
        <f t="shared" si="3"/>
        <v>11466000</v>
      </c>
      <c r="M3" s="35">
        <f t="shared" si="4"/>
        <v>30000</v>
      </c>
      <c r="O3" s="3"/>
      <c r="P3" s="3"/>
    </row>
    <row r="4" spans="1:17">
      <c r="A4" s="16">
        <v>3</v>
      </c>
      <c r="B4" s="21" t="s">
        <v>70</v>
      </c>
      <c r="C4" s="17">
        <v>2</v>
      </c>
      <c r="D4" s="20" t="s">
        <v>67</v>
      </c>
      <c r="E4" s="20">
        <v>1460</v>
      </c>
      <c r="F4" s="20">
        <v>214</v>
      </c>
      <c r="G4" s="20">
        <f t="shared" si="5"/>
        <v>1674</v>
      </c>
      <c r="H4" s="29">
        <f t="shared" si="0"/>
        <v>1841.4</v>
      </c>
      <c r="I4" s="34">
        <v>9100</v>
      </c>
      <c r="J4" s="47">
        <f t="shared" si="1"/>
        <v>15233400</v>
      </c>
      <c r="K4" s="47">
        <f t="shared" si="2"/>
        <v>14471730</v>
      </c>
      <c r="L4" s="47">
        <f t="shared" si="3"/>
        <v>12186720</v>
      </c>
      <c r="M4" s="35">
        <f t="shared" si="4"/>
        <v>31500</v>
      </c>
      <c r="O4" s="3"/>
      <c r="P4" s="3"/>
    </row>
    <row r="5" spans="1:17">
      <c r="A5" s="16">
        <v>4</v>
      </c>
      <c r="B5" s="21" t="s">
        <v>71</v>
      </c>
      <c r="C5" s="17">
        <v>2</v>
      </c>
      <c r="D5" s="20" t="s">
        <v>14</v>
      </c>
      <c r="E5" s="20">
        <v>1133</v>
      </c>
      <c r="F5" s="20">
        <v>135</v>
      </c>
      <c r="G5" s="20">
        <f t="shared" si="5"/>
        <v>1268</v>
      </c>
      <c r="H5" s="29">
        <f t="shared" si="0"/>
        <v>1394.8000000000002</v>
      </c>
      <c r="I5" s="34">
        <v>9100</v>
      </c>
      <c r="J5" s="47">
        <f t="shared" si="1"/>
        <v>11538800</v>
      </c>
      <c r="K5" s="47">
        <f t="shared" si="2"/>
        <v>10961860</v>
      </c>
      <c r="L5" s="47">
        <f t="shared" si="3"/>
        <v>9231040</v>
      </c>
      <c r="M5" s="35">
        <f t="shared" si="4"/>
        <v>24000</v>
      </c>
      <c r="O5" s="3"/>
      <c r="P5" s="3"/>
    </row>
    <row r="6" spans="1:17">
      <c r="A6" s="16">
        <v>5</v>
      </c>
      <c r="B6" s="21" t="s">
        <v>72</v>
      </c>
      <c r="C6" s="17">
        <v>3</v>
      </c>
      <c r="D6" s="20" t="s">
        <v>14</v>
      </c>
      <c r="E6" s="20">
        <v>1066</v>
      </c>
      <c r="F6" s="20">
        <v>119</v>
      </c>
      <c r="G6" s="20">
        <f t="shared" si="5"/>
        <v>1185</v>
      </c>
      <c r="H6" s="29">
        <f t="shared" si="0"/>
        <v>1303.5</v>
      </c>
      <c r="I6" s="34">
        <v>9100</v>
      </c>
      <c r="J6" s="47">
        <f t="shared" si="1"/>
        <v>10783500</v>
      </c>
      <c r="K6" s="47">
        <f t="shared" si="2"/>
        <v>10244325</v>
      </c>
      <c r="L6" s="47">
        <f t="shared" si="3"/>
        <v>8626800</v>
      </c>
      <c r="M6" s="35">
        <f t="shared" si="4"/>
        <v>22500</v>
      </c>
      <c r="O6" s="3"/>
      <c r="P6" s="3"/>
    </row>
    <row r="7" spans="1:17">
      <c r="A7" s="16">
        <v>6</v>
      </c>
      <c r="B7" s="21" t="s">
        <v>73</v>
      </c>
      <c r="C7" s="17">
        <v>3</v>
      </c>
      <c r="D7" s="20" t="s">
        <v>67</v>
      </c>
      <c r="E7" s="20">
        <v>1375</v>
      </c>
      <c r="F7" s="20">
        <v>200</v>
      </c>
      <c r="G7" s="20">
        <f t="shared" si="5"/>
        <v>1575</v>
      </c>
      <c r="H7" s="29">
        <f t="shared" si="0"/>
        <v>1732.5000000000002</v>
      </c>
      <c r="I7" s="34">
        <v>9100</v>
      </c>
      <c r="J7" s="47">
        <f t="shared" si="1"/>
        <v>14332500</v>
      </c>
      <c r="K7" s="47">
        <f t="shared" si="2"/>
        <v>13615875</v>
      </c>
      <c r="L7" s="47">
        <f t="shared" si="3"/>
        <v>11466000</v>
      </c>
      <c r="M7" s="35">
        <f t="shared" si="4"/>
        <v>30000</v>
      </c>
      <c r="O7" s="3"/>
      <c r="P7" s="3"/>
    </row>
    <row r="8" spans="1:17">
      <c r="A8" s="16">
        <v>7</v>
      </c>
      <c r="B8" s="21" t="s">
        <v>74</v>
      </c>
      <c r="C8" s="17">
        <v>3</v>
      </c>
      <c r="D8" s="20" t="s">
        <v>67</v>
      </c>
      <c r="E8" s="20">
        <v>1460</v>
      </c>
      <c r="F8" s="20">
        <v>214</v>
      </c>
      <c r="G8" s="20">
        <f t="shared" si="5"/>
        <v>1674</v>
      </c>
      <c r="H8" s="29">
        <f t="shared" si="0"/>
        <v>1841.4</v>
      </c>
      <c r="I8" s="34">
        <v>9100</v>
      </c>
      <c r="J8" s="47">
        <f t="shared" si="1"/>
        <v>15233400</v>
      </c>
      <c r="K8" s="47">
        <f t="shared" si="2"/>
        <v>14471730</v>
      </c>
      <c r="L8" s="47">
        <f t="shared" si="3"/>
        <v>12186720</v>
      </c>
      <c r="M8" s="35">
        <f t="shared" si="4"/>
        <v>31500</v>
      </c>
      <c r="O8" s="3"/>
      <c r="P8" s="3"/>
    </row>
    <row r="9" spans="1:17">
      <c r="A9" s="16">
        <v>8</v>
      </c>
      <c r="B9" s="21" t="s">
        <v>75</v>
      </c>
      <c r="C9" s="17">
        <v>3</v>
      </c>
      <c r="D9" s="20" t="s">
        <v>14</v>
      </c>
      <c r="E9" s="20">
        <v>1133</v>
      </c>
      <c r="F9" s="20">
        <v>135</v>
      </c>
      <c r="G9" s="20">
        <f t="shared" si="5"/>
        <v>1268</v>
      </c>
      <c r="H9" s="29">
        <f t="shared" si="0"/>
        <v>1394.8000000000002</v>
      </c>
      <c r="I9" s="34">
        <v>9100</v>
      </c>
      <c r="J9" s="47">
        <f t="shared" si="1"/>
        <v>11538800</v>
      </c>
      <c r="K9" s="47">
        <f t="shared" si="2"/>
        <v>10961860</v>
      </c>
      <c r="L9" s="47">
        <f t="shared" si="3"/>
        <v>9231040</v>
      </c>
      <c r="M9" s="35">
        <f t="shared" si="4"/>
        <v>24000</v>
      </c>
      <c r="O9" s="3"/>
      <c r="P9" s="3"/>
    </row>
    <row r="10" spans="1:17">
      <c r="A10" s="16">
        <v>9</v>
      </c>
      <c r="B10" s="21" t="s">
        <v>76</v>
      </c>
      <c r="C10" s="17">
        <v>4</v>
      </c>
      <c r="D10" s="20" t="s">
        <v>14</v>
      </c>
      <c r="E10" s="20">
        <v>1066</v>
      </c>
      <c r="F10" s="20">
        <v>119</v>
      </c>
      <c r="G10" s="20">
        <f t="shared" si="5"/>
        <v>1185</v>
      </c>
      <c r="H10" s="29">
        <f t="shared" si="0"/>
        <v>1303.5</v>
      </c>
      <c r="I10" s="34">
        <v>9100</v>
      </c>
      <c r="J10" s="47">
        <f t="shared" si="1"/>
        <v>10783500</v>
      </c>
      <c r="K10" s="47">
        <f t="shared" si="2"/>
        <v>10244325</v>
      </c>
      <c r="L10" s="47">
        <f t="shared" si="3"/>
        <v>8626800</v>
      </c>
      <c r="M10" s="35">
        <f t="shared" si="4"/>
        <v>22500</v>
      </c>
      <c r="O10" s="3"/>
      <c r="P10" s="3"/>
    </row>
    <row r="11" spans="1:17">
      <c r="A11" s="16">
        <v>10</v>
      </c>
      <c r="B11" s="21" t="s">
        <v>77</v>
      </c>
      <c r="C11" s="17">
        <v>4</v>
      </c>
      <c r="D11" s="20" t="s">
        <v>67</v>
      </c>
      <c r="E11" s="20">
        <v>1375</v>
      </c>
      <c r="F11" s="20">
        <v>200</v>
      </c>
      <c r="G11" s="20">
        <f t="shared" si="5"/>
        <v>1575</v>
      </c>
      <c r="H11" s="29">
        <f t="shared" si="0"/>
        <v>1732.5000000000002</v>
      </c>
      <c r="I11" s="34">
        <v>9100</v>
      </c>
      <c r="J11" s="47">
        <f t="shared" si="1"/>
        <v>14332500</v>
      </c>
      <c r="K11" s="47">
        <f t="shared" si="2"/>
        <v>13615875</v>
      </c>
      <c r="L11" s="47">
        <f t="shared" si="3"/>
        <v>11466000</v>
      </c>
      <c r="M11" s="35">
        <f t="shared" si="4"/>
        <v>30000</v>
      </c>
      <c r="O11" s="3"/>
      <c r="P11" s="3"/>
    </row>
    <row r="12" spans="1:17">
      <c r="A12" s="16">
        <v>11</v>
      </c>
      <c r="B12" s="21" t="s">
        <v>78</v>
      </c>
      <c r="C12" s="17">
        <v>4</v>
      </c>
      <c r="D12" s="20" t="s">
        <v>67</v>
      </c>
      <c r="E12" s="20">
        <v>1460</v>
      </c>
      <c r="F12" s="20">
        <v>214</v>
      </c>
      <c r="G12" s="20">
        <f t="shared" si="5"/>
        <v>1674</v>
      </c>
      <c r="H12" s="29">
        <f t="shared" si="0"/>
        <v>1841.4</v>
      </c>
      <c r="I12" s="34">
        <v>9100</v>
      </c>
      <c r="J12" s="47">
        <f t="shared" si="1"/>
        <v>15233400</v>
      </c>
      <c r="K12" s="47">
        <f t="shared" si="2"/>
        <v>14471730</v>
      </c>
      <c r="L12" s="47">
        <f t="shared" si="3"/>
        <v>12186720</v>
      </c>
      <c r="M12" s="35">
        <f t="shared" si="4"/>
        <v>31500</v>
      </c>
      <c r="O12" s="3"/>
      <c r="P12" s="3"/>
    </row>
    <row r="13" spans="1:17">
      <c r="A13" s="16">
        <v>12</v>
      </c>
      <c r="B13" s="21" t="s">
        <v>79</v>
      </c>
      <c r="C13" s="17">
        <v>4</v>
      </c>
      <c r="D13" s="20" t="s">
        <v>14</v>
      </c>
      <c r="E13" s="20">
        <v>1133</v>
      </c>
      <c r="F13" s="20">
        <v>135</v>
      </c>
      <c r="G13" s="20">
        <f t="shared" si="5"/>
        <v>1268</v>
      </c>
      <c r="H13" s="29">
        <f t="shared" si="0"/>
        <v>1394.8000000000002</v>
      </c>
      <c r="I13" s="34">
        <v>9100</v>
      </c>
      <c r="J13" s="47">
        <f t="shared" si="1"/>
        <v>11538800</v>
      </c>
      <c r="K13" s="47">
        <f t="shared" si="2"/>
        <v>10961860</v>
      </c>
      <c r="L13" s="47">
        <f t="shared" si="3"/>
        <v>9231040</v>
      </c>
      <c r="M13" s="35">
        <f t="shared" si="4"/>
        <v>24000</v>
      </c>
      <c r="O13" s="3"/>
      <c r="P13" s="3"/>
    </row>
    <row r="14" spans="1:17">
      <c r="A14" s="16">
        <v>13</v>
      </c>
      <c r="B14" s="21" t="s">
        <v>80</v>
      </c>
      <c r="C14" s="17">
        <v>5</v>
      </c>
      <c r="D14" s="20" t="s">
        <v>14</v>
      </c>
      <c r="E14" s="20">
        <v>1066</v>
      </c>
      <c r="F14" s="20">
        <v>119</v>
      </c>
      <c r="G14" s="20">
        <f t="shared" si="5"/>
        <v>1185</v>
      </c>
      <c r="H14" s="29">
        <f t="shared" si="0"/>
        <v>1303.5</v>
      </c>
      <c r="I14" s="34">
        <v>9200</v>
      </c>
      <c r="J14" s="47">
        <f t="shared" si="1"/>
        <v>10902000</v>
      </c>
      <c r="K14" s="47">
        <f t="shared" si="2"/>
        <v>10356900</v>
      </c>
      <c r="L14" s="47">
        <f t="shared" si="3"/>
        <v>8721600</v>
      </c>
      <c r="M14" s="35">
        <f t="shared" si="4"/>
        <v>22500</v>
      </c>
      <c r="O14" s="3"/>
      <c r="P14" s="3"/>
    </row>
    <row r="15" spans="1:17">
      <c r="A15" s="16">
        <v>14</v>
      </c>
      <c r="B15" s="21" t="s">
        <v>81</v>
      </c>
      <c r="C15" s="17">
        <v>5</v>
      </c>
      <c r="D15" s="20" t="s">
        <v>67</v>
      </c>
      <c r="E15" s="20">
        <v>1375</v>
      </c>
      <c r="F15" s="20">
        <v>200</v>
      </c>
      <c r="G15" s="20">
        <f t="shared" si="5"/>
        <v>1575</v>
      </c>
      <c r="H15" s="29">
        <f t="shared" si="0"/>
        <v>1732.5000000000002</v>
      </c>
      <c r="I15" s="34">
        <v>9200</v>
      </c>
      <c r="J15" s="47">
        <f t="shared" si="1"/>
        <v>14490000</v>
      </c>
      <c r="K15" s="47">
        <f t="shared" si="2"/>
        <v>13765500</v>
      </c>
      <c r="L15" s="47">
        <f t="shared" si="3"/>
        <v>11592000</v>
      </c>
      <c r="M15" s="35">
        <f t="shared" si="4"/>
        <v>30000</v>
      </c>
      <c r="O15" s="6"/>
    </row>
    <row r="16" spans="1:17">
      <c r="A16" s="16">
        <v>15</v>
      </c>
      <c r="B16" s="21" t="s">
        <v>82</v>
      </c>
      <c r="C16" s="17">
        <v>5</v>
      </c>
      <c r="D16" s="20" t="s">
        <v>67</v>
      </c>
      <c r="E16" s="20">
        <v>1460</v>
      </c>
      <c r="F16" s="20">
        <v>214</v>
      </c>
      <c r="G16" s="20">
        <f t="shared" si="5"/>
        <v>1674</v>
      </c>
      <c r="H16" s="29">
        <f t="shared" si="0"/>
        <v>1841.4</v>
      </c>
      <c r="I16" s="34">
        <v>9200</v>
      </c>
      <c r="J16" s="47">
        <f t="shared" si="1"/>
        <v>15400800</v>
      </c>
      <c r="K16" s="47">
        <f t="shared" si="2"/>
        <v>14630760</v>
      </c>
      <c r="L16" s="47">
        <f t="shared" si="3"/>
        <v>12320640</v>
      </c>
      <c r="M16" s="35">
        <f t="shared" si="4"/>
        <v>32000</v>
      </c>
      <c r="O16" s="7"/>
    </row>
    <row r="17" spans="1:13">
      <c r="A17" s="16">
        <v>16</v>
      </c>
      <c r="B17" s="21" t="s">
        <v>83</v>
      </c>
      <c r="C17" s="17">
        <v>5</v>
      </c>
      <c r="D17" s="20" t="s">
        <v>14</v>
      </c>
      <c r="E17" s="20">
        <v>1133</v>
      </c>
      <c r="F17" s="20">
        <v>135</v>
      </c>
      <c r="G17" s="20">
        <f t="shared" si="5"/>
        <v>1268</v>
      </c>
      <c r="H17" s="29">
        <f t="shared" si="0"/>
        <v>1394.8000000000002</v>
      </c>
      <c r="I17" s="34">
        <v>9200</v>
      </c>
      <c r="J17" s="47">
        <f t="shared" si="1"/>
        <v>11665600</v>
      </c>
      <c r="K17" s="47">
        <f t="shared" si="2"/>
        <v>11082320</v>
      </c>
      <c r="L17" s="47">
        <f t="shared" si="3"/>
        <v>9332480</v>
      </c>
      <c r="M17" s="35">
        <f t="shared" si="4"/>
        <v>24500</v>
      </c>
    </row>
    <row r="18" spans="1:13">
      <c r="A18" s="16">
        <v>17</v>
      </c>
      <c r="B18" s="21" t="s">
        <v>84</v>
      </c>
      <c r="C18" s="17">
        <v>6</v>
      </c>
      <c r="D18" s="20" t="s">
        <v>14</v>
      </c>
      <c r="E18" s="20">
        <v>1066</v>
      </c>
      <c r="F18" s="20">
        <v>119</v>
      </c>
      <c r="G18" s="20">
        <f t="shared" si="5"/>
        <v>1185</v>
      </c>
      <c r="H18" s="29">
        <f t="shared" si="0"/>
        <v>1303.5</v>
      </c>
      <c r="I18" s="34">
        <v>9200</v>
      </c>
      <c r="J18" s="47">
        <f t="shared" si="1"/>
        <v>10902000</v>
      </c>
      <c r="K18" s="47">
        <f t="shared" si="2"/>
        <v>10356900</v>
      </c>
      <c r="L18" s="47">
        <f t="shared" si="3"/>
        <v>8721600</v>
      </c>
      <c r="M18" s="35">
        <f t="shared" si="4"/>
        <v>22500</v>
      </c>
    </row>
    <row r="19" spans="1:13">
      <c r="A19" s="16">
        <v>18</v>
      </c>
      <c r="B19" s="21" t="s">
        <v>85</v>
      </c>
      <c r="C19" s="17">
        <v>6</v>
      </c>
      <c r="D19" s="20" t="s">
        <v>67</v>
      </c>
      <c r="E19" s="20">
        <v>1375</v>
      </c>
      <c r="F19" s="20">
        <v>200</v>
      </c>
      <c r="G19" s="20">
        <f t="shared" si="5"/>
        <v>1575</v>
      </c>
      <c r="H19" s="29">
        <f t="shared" si="0"/>
        <v>1732.5000000000002</v>
      </c>
      <c r="I19" s="34">
        <v>9200</v>
      </c>
      <c r="J19" s="47">
        <f t="shared" si="1"/>
        <v>14490000</v>
      </c>
      <c r="K19" s="47">
        <f t="shared" si="2"/>
        <v>13765500</v>
      </c>
      <c r="L19" s="47">
        <f t="shared" si="3"/>
        <v>11592000</v>
      </c>
      <c r="M19" s="35">
        <f t="shared" si="4"/>
        <v>30000</v>
      </c>
    </row>
    <row r="20" spans="1:13">
      <c r="A20" s="16">
        <v>19</v>
      </c>
      <c r="B20" s="21" t="s">
        <v>86</v>
      </c>
      <c r="C20" s="17">
        <v>6</v>
      </c>
      <c r="D20" s="20" t="s">
        <v>67</v>
      </c>
      <c r="E20" s="20">
        <v>1460</v>
      </c>
      <c r="F20" s="20">
        <v>214</v>
      </c>
      <c r="G20" s="20">
        <f t="shared" si="5"/>
        <v>1674</v>
      </c>
      <c r="H20" s="29">
        <f t="shared" si="0"/>
        <v>1841.4</v>
      </c>
      <c r="I20" s="34">
        <v>9200</v>
      </c>
      <c r="J20" s="47">
        <f t="shared" si="1"/>
        <v>15400800</v>
      </c>
      <c r="K20" s="47">
        <f t="shared" si="2"/>
        <v>14630760</v>
      </c>
      <c r="L20" s="47">
        <f t="shared" si="3"/>
        <v>12320640</v>
      </c>
      <c r="M20" s="35">
        <f t="shared" si="4"/>
        <v>32000</v>
      </c>
    </row>
    <row r="21" spans="1:13">
      <c r="A21" s="16">
        <v>20</v>
      </c>
      <c r="B21" s="21" t="s">
        <v>87</v>
      </c>
      <c r="C21" s="17">
        <v>6</v>
      </c>
      <c r="D21" s="20" t="s">
        <v>14</v>
      </c>
      <c r="E21" s="20">
        <v>1133</v>
      </c>
      <c r="F21" s="20">
        <v>135</v>
      </c>
      <c r="G21" s="20">
        <f>E21+F21</f>
        <v>1268</v>
      </c>
      <c r="H21" s="29">
        <f t="shared" si="0"/>
        <v>1394.8000000000002</v>
      </c>
      <c r="I21" s="34">
        <v>9200</v>
      </c>
      <c r="J21" s="47">
        <f t="shared" si="1"/>
        <v>11665600</v>
      </c>
      <c r="K21" s="47">
        <f t="shared" si="2"/>
        <v>11082320</v>
      </c>
      <c r="L21" s="47">
        <f t="shared" si="3"/>
        <v>9332480</v>
      </c>
      <c r="M21" s="35">
        <f t="shared" si="4"/>
        <v>24500</v>
      </c>
    </row>
    <row r="22" spans="1:13">
      <c r="A22" s="16">
        <v>21</v>
      </c>
      <c r="B22" s="21" t="s">
        <v>88</v>
      </c>
      <c r="C22" s="17">
        <v>7</v>
      </c>
      <c r="D22" s="20" t="s">
        <v>14</v>
      </c>
      <c r="E22" s="20">
        <v>1066</v>
      </c>
      <c r="F22" s="20">
        <v>119</v>
      </c>
      <c r="G22" s="20">
        <f t="shared" si="5"/>
        <v>1185</v>
      </c>
      <c r="H22" s="29">
        <f t="shared" si="0"/>
        <v>1303.5</v>
      </c>
      <c r="I22" s="34">
        <v>9200</v>
      </c>
      <c r="J22" s="47">
        <f t="shared" si="1"/>
        <v>10902000</v>
      </c>
      <c r="K22" s="47">
        <f t="shared" si="2"/>
        <v>10356900</v>
      </c>
      <c r="L22" s="47">
        <f t="shared" si="3"/>
        <v>8721600</v>
      </c>
      <c r="M22" s="35">
        <f t="shared" si="4"/>
        <v>22500</v>
      </c>
    </row>
    <row r="23" spans="1:13">
      <c r="A23" s="16">
        <v>22</v>
      </c>
      <c r="B23" s="21" t="s">
        <v>89</v>
      </c>
      <c r="C23" s="17">
        <v>7</v>
      </c>
      <c r="D23" s="20" t="s">
        <v>67</v>
      </c>
      <c r="E23" s="20">
        <v>1375</v>
      </c>
      <c r="F23" s="20">
        <v>200</v>
      </c>
      <c r="G23" s="20">
        <f t="shared" si="5"/>
        <v>1575</v>
      </c>
      <c r="H23" s="29">
        <f t="shared" si="0"/>
        <v>1732.5000000000002</v>
      </c>
      <c r="I23" s="34">
        <v>9200</v>
      </c>
      <c r="J23" s="47">
        <f t="shared" si="1"/>
        <v>14490000</v>
      </c>
      <c r="K23" s="47">
        <f t="shared" si="2"/>
        <v>13765500</v>
      </c>
      <c r="L23" s="47">
        <f t="shared" si="3"/>
        <v>11592000</v>
      </c>
      <c r="M23" s="35">
        <f t="shared" si="4"/>
        <v>30000</v>
      </c>
    </row>
    <row r="24" spans="1:13">
      <c r="A24" s="16">
        <v>23</v>
      </c>
      <c r="B24" s="21" t="s">
        <v>90</v>
      </c>
      <c r="C24" s="17">
        <v>7</v>
      </c>
      <c r="D24" s="20" t="s">
        <v>67</v>
      </c>
      <c r="E24" s="20">
        <v>1460</v>
      </c>
      <c r="F24" s="20">
        <v>214</v>
      </c>
      <c r="G24" s="20">
        <f t="shared" si="5"/>
        <v>1674</v>
      </c>
      <c r="H24" s="29">
        <f t="shared" si="0"/>
        <v>1841.4</v>
      </c>
      <c r="I24" s="34">
        <v>9200</v>
      </c>
      <c r="J24" s="47">
        <f t="shared" si="1"/>
        <v>15400800</v>
      </c>
      <c r="K24" s="47">
        <f t="shared" si="2"/>
        <v>14630760</v>
      </c>
      <c r="L24" s="47">
        <f t="shared" si="3"/>
        <v>12320640</v>
      </c>
      <c r="M24" s="35">
        <f t="shared" si="4"/>
        <v>32000</v>
      </c>
    </row>
    <row r="25" spans="1:13">
      <c r="A25" s="16">
        <v>24</v>
      </c>
      <c r="B25" s="21" t="s">
        <v>91</v>
      </c>
      <c r="C25" s="17">
        <v>7</v>
      </c>
      <c r="D25" s="20" t="s">
        <v>14</v>
      </c>
      <c r="E25" s="20">
        <v>1133</v>
      </c>
      <c r="F25" s="20">
        <v>135</v>
      </c>
      <c r="G25" s="20">
        <f t="shared" si="5"/>
        <v>1268</v>
      </c>
      <c r="H25" s="29">
        <f t="shared" si="0"/>
        <v>1394.8000000000002</v>
      </c>
      <c r="I25" s="34">
        <v>9200</v>
      </c>
      <c r="J25" s="47">
        <f t="shared" si="1"/>
        <v>11665600</v>
      </c>
      <c r="K25" s="47">
        <f t="shared" si="2"/>
        <v>11082320</v>
      </c>
      <c r="L25" s="47">
        <f t="shared" si="3"/>
        <v>9332480</v>
      </c>
      <c r="M25" s="35">
        <f t="shared" si="4"/>
        <v>24500</v>
      </c>
    </row>
    <row r="26" spans="1:13">
      <c r="A26" s="16">
        <v>25</v>
      </c>
      <c r="B26" s="21" t="s">
        <v>92</v>
      </c>
      <c r="C26" s="17">
        <v>8</v>
      </c>
      <c r="D26" s="20" t="s">
        <v>14</v>
      </c>
      <c r="E26" s="20">
        <v>1066</v>
      </c>
      <c r="F26" s="20">
        <v>119</v>
      </c>
      <c r="G26" s="20">
        <f t="shared" si="5"/>
        <v>1185</v>
      </c>
      <c r="H26" s="29">
        <f t="shared" si="0"/>
        <v>1303.5</v>
      </c>
      <c r="I26" s="34">
        <v>9200</v>
      </c>
      <c r="J26" s="47">
        <f t="shared" si="1"/>
        <v>10902000</v>
      </c>
      <c r="K26" s="47">
        <f t="shared" si="2"/>
        <v>10356900</v>
      </c>
      <c r="L26" s="47">
        <f t="shared" si="3"/>
        <v>8721600</v>
      </c>
      <c r="M26" s="35">
        <f t="shared" si="4"/>
        <v>22500</v>
      </c>
    </row>
    <row r="27" spans="1:13">
      <c r="A27" s="16">
        <v>26</v>
      </c>
      <c r="B27" s="21" t="s">
        <v>93</v>
      </c>
      <c r="C27" s="17">
        <v>8</v>
      </c>
      <c r="D27" s="20" t="s">
        <v>67</v>
      </c>
      <c r="E27" s="20">
        <v>1375</v>
      </c>
      <c r="F27" s="20">
        <v>200</v>
      </c>
      <c r="G27" s="20">
        <f t="shared" si="5"/>
        <v>1575</v>
      </c>
      <c r="H27" s="29">
        <f t="shared" si="0"/>
        <v>1732.5000000000002</v>
      </c>
      <c r="I27" s="34">
        <v>9200</v>
      </c>
      <c r="J27" s="47">
        <f t="shared" si="1"/>
        <v>14490000</v>
      </c>
      <c r="K27" s="47">
        <f t="shared" si="2"/>
        <v>13765500</v>
      </c>
      <c r="L27" s="47">
        <f t="shared" si="3"/>
        <v>11592000</v>
      </c>
      <c r="M27" s="35">
        <f t="shared" si="4"/>
        <v>30000</v>
      </c>
    </row>
    <row r="28" spans="1:13">
      <c r="A28" s="16">
        <v>27</v>
      </c>
      <c r="B28" s="21" t="s">
        <v>94</v>
      </c>
      <c r="C28" s="17">
        <v>8</v>
      </c>
      <c r="D28" s="20" t="s">
        <v>67</v>
      </c>
      <c r="E28" s="20">
        <v>1460</v>
      </c>
      <c r="F28" s="20">
        <v>214</v>
      </c>
      <c r="G28" s="20">
        <f t="shared" si="5"/>
        <v>1674</v>
      </c>
      <c r="H28" s="29">
        <f t="shared" si="0"/>
        <v>1841.4</v>
      </c>
      <c r="I28" s="34">
        <v>9200</v>
      </c>
      <c r="J28" s="47">
        <f t="shared" si="1"/>
        <v>15400800</v>
      </c>
      <c r="K28" s="47">
        <f t="shared" si="2"/>
        <v>14630760</v>
      </c>
      <c r="L28" s="47">
        <f t="shared" si="3"/>
        <v>12320640</v>
      </c>
      <c r="M28" s="35">
        <f t="shared" si="4"/>
        <v>32000</v>
      </c>
    </row>
    <row r="29" spans="1:13">
      <c r="A29" s="16">
        <v>28</v>
      </c>
      <c r="B29" s="21" t="s">
        <v>95</v>
      </c>
      <c r="C29" s="17">
        <v>8</v>
      </c>
      <c r="D29" s="20" t="s">
        <v>14</v>
      </c>
      <c r="E29" s="20">
        <v>1133</v>
      </c>
      <c r="F29" s="20">
        <v>135</v>
      </c>
      <c r="G29" s="20">
        <f t="shared" si="5"/>
        <v>1268</v>
      </c>
      <c r="H29" s="29">
        <f t="shared" si="0"/>
        <v>1394.8000000000002</v>
      </c>
      <c r="I29" s="34">
        <v>9200</v>
      </c>
      <c r="J29" s="47">
        <f t="shared" si="1"/>
        <v>11665600</v>
      </c>
      <c r="K29" s="47">
        <f t="shared" si="2"/>
        <v>11082320</v>
      </c>
      <c r="L29" s="47">
        <f t="shared" si="3"/>
        <v>9332480</v>
      </c>
      <c r="M29" s="35">
        <f t="shared" si="4"/>
        <v>24500</v>
      </c>
    </row>
    <row r="30" spans="1:13">
      <c r="A30" s="16">
        <v>29</v>
      </c>
      <c r="B30" s="21" t="s">
        <v>96</v>
      </c>
      <c r="C30" s="54">
        <v>9</v>
      </c>
      <c r="D30" s="20" t="s">
        <v>14</v>
      </c>
      <c r="E30" s="20">
        <v>1066</v>
      </c>
      <c r="F30" s="20">
        <v>119</v>
      </c>
      <c r="G30" s="20">
        <f t="shared" si="5"/>
        <v>1185</v>
      </c>
      <c r="H30" s="29">
        <f t="shared" si="0"/>
        <v>1303.5</v>
      </c>
      <c r="I30" s="34">
        <v>9200</v>
      </c>
      <c r="J30" s="47">
        <f t="shared" si="1"/>
        <v>10902000</v>
      </c>
      <c r="K30" s="47">
        <f t="shared" si="2"/>
        <v>10356900</v>
      </c>
      <c r="L30" s="47">
        <f t="shared" si="3"/>
        <v>8721600</v>
      </c>
      <c r="M30" s="35">
        <f t="shared" si="4"/>
        <v>22500</v>
      </c>
    </row>
    <row r="31" spans="1:13">
      <c r="A31" s="16">
        <v>30</v>
      </c>
      <c r="B31" s="21" t="s">
        <v>97</v>
      </c>
      <c r="C31" s="54">
        <v>9</v>
      </c>
      <c r="D31" s="20" t="s">
        <v>67</v>
      </c>
      <c r="E31" s="20">
        <v>1375</v>
      </c>
      <c r="F31" s="20">
        <v>200</v>
      </c>
      <c r="G31" s="20">
        <f t="shared" si="5"/>
        <v>1575</v>
      </c>
      <c r="H31" s="29">
        <f t="shared" si="0"/>
        <v>1732.5000000000002</v>
      </c>
      <c r="I31" s="34">
        <v>9200</v>
      </c>
      <c r="J31" s="47">
        <f t="shared" si="1"/>
        <v>14490000</v>
      </c>
      <c r="K31" s="47">
        <f t="shared" si="2"/>
        <v>13765500</v>
      </c>
      <c r="L31" s="47">
        <f t="shared" si="3"/>
        <v>11592000</v>
      </c>
      <c r="M31" s="35">
        <f t="shared" si="4"/>
        <v>30000</v>
      </c>
    </row>
    <row r="32" spans="1:13">
      <c r="A32" s="16">
        <v>31</v>
      </c>
      <c r="B32" s="21" t="s">
        <v>98</v>
      </c>
      <c r="C32" s="54">
        <v>9</v>
      </c>
      <c r="D32" s="20" t="s">
        <v>67</v>
      </c>
      <c r="E32" s="20">
        <v>1460</v>
      </c>
      <c r="F32" s="20">
        <v>214</v>
      </c>
      <c r="G32" s="20">
        <f t="shared" si="5"/>
        <v>1674</v>
      </c>
      <c r="H32" s="29">
        <f t="shared" si="0"/>
        <v>1841.4</v>
      </c>
      <c r="I32" s="34">
        <v>9200</v>
      </c>
      <c r="J32" s="47">
        <f t="shared" si="1"/>
        <v>15400800</v>
      </c>
      <c r="K32" s="47">
        <f t="shared" si="2"/>
        <v>14630760</v>
      </c>
      <c r="L32" s="47">
        <f t="shared" si="3"/>
        <v>12320640</v>
      </c>
      <c r="M32" s="35">
        <f t="shared" si="4"/>
        <v>32000</v>
      </c>
    </row>
    <row r="33" spans="1:13">
      <c r="A33" s="16">
        <v>32</v>
      </c>
      <c r="B33" s="21" t="s">
        <v>99</v>
      </c>
      <c r="C33" s="54">
        <v>9</v>
      </c>
      <c r="D33" s="20" t="s">
        <v>14</v>
      </c>
      <c r="E33" s="20">
        <v>1133</v>
      </c>
      <c r="F33" s="20">
        <v>135</v>
      </c>
      <c r="G33" s="20">
        <f t="shared" si="5"/>
        <v>1268</v>
      </c>
      <c r="H33" s="29">
        <f t="shared" si="0"/>
        <v>1394.8000000000002</v>
      </c>
      <c r="I33" s="34">
        <v>9200</v>
      </c>
      <c r="J33" s="47">
        <f t="shared" si="1"/>
        <v>11665600</v>
      </c>
      <c r="K33" s="47">
        <f t="shared" si="2"/>
        <v>11082320</v>
      </c>
      <c r="L33" s="47">
        <f t="shared" si="3"/>
        <v>9332480</v>
      </c>
      <c r="M33" s="35">
        <f t="shared" si="4"/>
        <v>24500</v>
      </c>
    </row>
    <row r="34" spans="1:13">
      <c r="A34" s="16">
        <v>33</v>
      </c>
      <c r="B34" s="21" t="s">
        <v>100</v>
      </c>
      <c r="C34" s="54">
        <v>10</v>
      </c>
      <c r="D34" s="20" t="s">
        <v>14</v>
      </c>
      <c r="E34" s="20">
        <v>1066</v>
      </c>
      <c r="F34" s="20">
        <v>119</v>
      </c>
      <c r="G34" s="20">
        <f t="shared" si="5"/>
        <v>1185</v>
      </c>
      <c r="H34" s="29">
        <f t="shared" si="0"/>
        <v>1303.5</v>
      </c>
      <c r="I34" s="59">
        <v>9300</v>
      </c>
      <c r="J34" s="47">
        <f t="shared" si="1"/>
        <v>11020500</v>
      </c>
      <c r="K34" s="47">
        <f t="shared" si="2"/>
        <v>10469475</v>
      </c>
      <c r="L34" s="47">
        <f t="shared" si="3"/>
        <v>8816400</v>
      </c>
      <c r="M34" s="35">
        <f t="shared" si="4"/>
        <v>23000</v>
      </c>
    </row>
    <row r="35" spans="1:13">
      <c r="A35" s="16">
        <v>34</v>
      </c>
      <c r="B35" s="21" t="s">
        <v>101</v>
      </c>
      <c r="C35" s="54">
        <v>10</v>
      </c>
      <c r="D35" s="20" t="s">
        <v>67</v>
      </c>
      <c r="E35" s="20">
        <v>1375</v>
      </c>
      <c r="F35" s="20">
        <v>200</v>
      </c>
      <c r="G35" s="20">
        <f>E35+F35</f>
        <v>1575</v>
      </c>
      <c r="H35" s="29">
        <f t="shared" si="0"/>
        <v>1732.5000000000002</v>
      </c>
      <c r="I35" s="59">
        <v>9300</v>
      </c>
      <c r="J35" s="47">
        <f t="shared" si="1"/>
        <v>14647500</v>
      </c>
      <c r="K35" s="47">
        <f t="shared" si="2"/>
        <v>13915125</v>
      </c>
      <c r="L35" s="47">
        <f t="shared" si="3"/>
        <v>11718000</v>
      </c>
      <c r="M35" s="35">
        <f t="shared" si="4"/>
        <v>30500</v>
      </c>
    </row>
    <row r="36" spans="1:13">
      <c r="A36" s="16">
        <v>35</v>
      </c>
      <c r="B36" s="21" t="s">
        <v>102</v>
      </c>
      <c r="C36" s="54">
        <v>10</v>
      </c>
      <c r="D36" s="20" t="s">
        <v>67</v>
      </c>
      <c r="E36" s="20">
        <v>1460</v>
      </c>
      <c r="F36" s="20">
        <v>214</v>
      </c>
      <c r="G36" s="20">
        <f t="shared" si="5"/>
        <v>1674</v>
      </c>
      <c r="H36" s="29">
        <f t="shared" si="0"/>
        <v>1841.4</v>
      </c>
      <c r="I36" s="59">
        <v>9300</v>
      </c>
      <c r="J36" s="47">
        <f t="shared" si="1"/>
        <v>15568200</v>
      </c>
      <c r="K36" s="47">
        <f t="shared" si="2"/>
        <v>14789790</v>
      </c>
      <c r="L36" s="47">
        <f t="shared" si="3"/>
        <v>12454560</v>
      </c>
      <c r="M36" s="35">
        <f t="shared" si="4"/>
        <v>32500</v>
      </c>
    </row>
    <row r="37" spans="1:13">
      <c r="A37" s="16">
        <v>36</v>
      </c>
      <c r="B37" s="21" t="s">
        <v>103</v>
      </c>
      <c r="C37" s="54">
        <v>10</v>
      </c>
      <c r="D37" s="20" t="s">
        <v>14</v>
      </c>
      <c r="E37" s="20">
        <v>1133</v>
      </c>
      <c r="F37" s="20">
        <v>135</v>
      </c>
      <c r="G37" s="20">
        <f t="shared" si="5"/>
        <v>1268</v>
      </c>
      <c r="H37" s="29">
        <f t="shared" si="0"/>
        <v>1394.8000000000002</v>
      </c>
      <c r="I37" s="59">
        <v>9300</v>
      </c>
      <c r="J37" s="47">
        <f t="shared" si="1"/>
        <v>11792400</v>
      </c>
      <c r="K37" s="47">
        <f t="shared" si="2"/>
        <v>11202780</v>
      </c>
      <c r="L37" s="47">
        <f t="shared" si="3"/>
        <v>9433920</v>
      </c>
      <c r="M37" s="35">
        <f t="shared" si="4"/>
        <v>24500</v>
      </c>
    </row>
    <row r="38" spans="1:13">
      <c r="A38" s="16">
        <v>37</v>
      </c>
      <c r="B38" s="21" t="s">
        <v>104</v>
      </c>
      <c r="C38" s="54">
        <v>11</v>
      </c>
      <c r="D38" s="20" t="s">
        <v>14</v>
      </c>
      <c r="E38" s="20">
        <v>1066</v>
      </c>
      <c r="F38" s="20">
        <v>119</v>
      </c>
      <c r="G38" s="20">
        <f t="shared" si="5"/>
        <v>1185</v>
      </c>
      <c r="H38" s="29">
        <f t="shared" si="0"/>
        <v>1303.5</v>
      </c>
      <c r="I38" s="59">
        <v>9300</v>
      </c>
      <c r="J38" s="47">
        <f t="shared" si="1"/>
        <v>11020500</v>
      </c>
      <c r="K38" s="47">
        <f t="shared" si="2"/>
        <v>10469475</v>
      </c>
      <c r="L38" s="47">
        <f t="shared" si="3"/>
        <v>8816400</v>
      </c>
      <c r="M38" s="35">
        <f t="shared" si="4"/>
        <v>23000</v>
      </c>
    </row>
    <row r="39" spans="1:13">
      <c r="A39" s="16">
        <v>38</v>
      </c>
      <c r="B39" s="21" t="s">
        <v>105</v>
      </c>
      <c r="C39" s="54">
        <v>11</v>
      </c>
      <c r="D39" s="20" t="s">
        <v>67</v>
      </c>
      <c r="E39" s="20">
        <v>1375</v>
      </c>
      <c r="F39" s="20">
        <v>200</v>
      </c>
      <c r="G39" s="20">
        <f t="shared" si="5"/>
        <v>1575</v>
      </c>
      <c r="H39" s="29">
        <f t="shared" si="0"/>
        <v>1732.5000000000002</v>
      </c>
      <c r="I39" s="59">
        <v>9300</v>
      </c>
      <c r="J39" s="47">
        <f t="shared" si="1"/>
        <v>14647500</v>
      </c>
      <c r="K39" s="47">
        <f t="shared" si="2"/>
        <v>13915125</v>
      </c>
      <c r="L39" s="47">
        <f t="shared" si="3"/>
        <v>11718000</v>
      </c>
      <c r="M39" s="35">
        <f t="shared" si="4"/>
        <v>30500</v>
      </c>
    </row>
    <row r="40" spans="1:13">
      <c r="A40" s="16">
        <v>39</v>
      </c>
      <c r="B40" s="21" t="s">
        <v>106</v>
      </c>
      <c r="C40" s="54">
        <v>11</v>
      </c>
      <c r="D40" s="20" t="s">
        <v>67</v>
      </c>
      <c r="E40" s="20">
        <v>1460</v>
      </c>
      <c r="F40" s="20">
        <v>214</v>
      </c>
      <c r="G40" s="20">
        <f t="shared" si="5"/>
        <v>1674</v>
      </c>
      <c r="H40" s="29">
        <f t="shared" si="0"/>
        <v>1841.4</v>
      </c>
      <c r="I40" s="59">
        <v>9300</v>
      </c>
      <c r="J40" s="47">
        <f t="shared" si="1"/>
        <v>15568200</v>
      </c>
      <c r="K40" s="47">
        <f t="shared" si="2"/>
        <v>14789790</v>
      </c>
      <c r="L40" s="47">
        <f t="shared" si="3"/>
        <v>12454560</v>
      </c>
      <c r="M40" s="35">
        <f t="shared" si="4"/>
        <v>32500</v>
      </c>
    </row>
    <row r="41" spans="1:13">
      <c r="A41" s="16">
        <v>40</v>
      </c>
      <c r="B41" s="21" t="s">
        <v>107</v>
      </c>
      <c r="C41" s="54">
        <v>11</v>
      </c>
      <c r="D41" s="20" t="s">
        <v>14</v>
      </c>
      <c r="E41" s="20">
        <v>1133</v>
      </c>
      <c r="F41" s="20">
        <v>135</v>
      </c>
      <c r="G41" s="20">
        <f t="shared" si="5"/>
        <v>1268</v>
      </c>
      <c r="H41" s="29">
        <f t="shared" si="0"/>
        <v>1394.8000000000002</v>
      </c>
      <c r="I41" s="59">
        <v>9300</v>
      </c>
      <c r="J41" s="47">
        <f t="shared" si="1"/>
        <v>11792400</v>
      </c>
      <c r="K41" s="47">
        <f t="shared" si="2"/>
        <v>11202780</v>
      </c>
      <c r="L41" s="47">
        <f t="shared" si="3"/>
        <v>9433920</v>
      </c>
      <c r="M41" s="35">
        <f t="shared" si="4"/>
        <v>24500</v>
      </c>
    </row>
    <row r="42" spans="1:13">
      <c r="A42" s="16">
        <v>41</v>
      </c>
      <c r="B42" s="21" t="s">
        <v>108</v>
      </c>
      <c r="C42" s="54">
        <v>12</v>
      </c>
      <c r="D42" s="20" t="s">
        <v>14</v>
      </c>
      <c r="E42" s="20">
        <v>1066</v>
      </c>
      <c r="F42" s="20">
        <v>119</v>
      </c>
      <c r="G42" s="20">
        <f t="shared" si="5"/>
        <v>1185</v>
      </c>
      <c r="H42" s="29">
        <f t="shared" si="0"/>
        <v>1303.5</v>
      </c>
      <c r="I42" s="59">
        <v>9300</v>
      </c>
      <c r="J42" s="47">
        <f t="shared" si="1"/>
        <v>11020500</v>
      </c>
      <c r="K42" s="47">
        <f t="shared" si="2"/>
        <v>10469475</v>
      </c>
      <c r="L42" s="47">
        <f t="shared" si="3"/>
        <v>8816400</v>
      </c>
      <c r="M42" s="35">
        <f t="shared" si="4"/>
        <v>23000</v>
      </c>
    </row>
    <row r="43" spans="1:13">
      <c r="A43" s="16">
        <v>42</v>
      </c>
      <c r="B43" s="21" t="s">
        <v>109</v>
      </c>
      <c r="C43" s="54">
        <v>12</v>
      </c>
      <c r="D43" s="20" t="s">
        <v>67</v>
      </c>
      <c r="E43" s="20">
        <v>1375</v>
      </c>
      <c r="F43" s="20">
        <v>200</v>
      </c>
      <c r="G43" s="20">
        <f t="shared" si="5"/>
        <v>1575</v>
      </c>
      <c r="H43" s="29">
        <f t="shared" si="0"/>
        <v>1732.5000000000002</v>
      </c>
      <c r="I43" s="59">
        <v>9300</v>
      </c>
      <c r="J43" s="47">
        <f t="shared" si="1"/>
        <v>14647500</v>
      </c>
      <c r="K43" s="47">
        <f t="shared" si="2"/>
        <v>13915125</v>
      </c>
      <c r="L43" s="47">
        <f t="shared" si="3"/>
        <v>11718000</v>
      </c>
      <c r="M43" s="35">
        <f t="shared" si="4"/>
        <v>30500</v>
      </c>
    </row>
    <row r="44" spans="1:13">
      <c r="A44" s="16">
        <v>43</v>
      </c>
      <c r="B44" s="21" t="s">
        <v>110</v>
      </c>
      <c r="C44" s="54">
        <v>12</v>
      </c>
      <c r="D44" s="20" t="s">
        <v>67</v>
      </c>
      <c r="E44" s="20">
        <v>1460</v>
      </c>
      <c r="F44" s="20">
        <v>214</v>
      </c>
      <c r="G44" s="20">
        <f t="shared" si="5"/>
        <v>1674</v>
      </c>
      <c r="H44" s="29">
        <f t="shared" si="0"/>
        <v>1841.4</v>
      </c>
      <c r="I44" s="59">
        <v>9300</v>
      </c>
      <c r="J44" s="47">
        <f t="shared" si="1"/>
        <v>15568200</v>
      </c>
      <c r="K44" s="47">
        <f t="shared" si="2"/>
        <v>14789790</v>
      </c>
      <c r="L44" s="47">
        <f t="shared" si="3"/>
        <v>12454560</v>
      </c>
      <c r="M44" s="35">
        <f t="shared" si="4"/>
        <v>32500</v>
      </c>
    </row>
    <row r="45" spans="1:13">
      <c r="A45" s="16">
        <v>44</v>
      </c>
      <c r="B45" s="21" t="s">
        <v>111</v>
      </c>
      <c r="C45" s="54">
        <v>12</v>
      </c>
      <c r="D45" s="20" t="s">
        <v>14</v>
      </c>
      <c r="E45" s="20">
        <v>1133</v>
      </c>
      <c r="F45" s="20">
        <v>135</v>
      </c>
      <c r="G45" s="20">
        <f t="shared" si="5"/>
        <v>1268</v>
      </c>
      <c r="H45" s="29">
        <f t="shared" si="0"/>
        <v>1394.8000000000002</v>
      </c>
      <c r="I45" s="59">
        <v>9300</v>
      </c>
      <c r="J45" s="47">
        <f t="shared" si="1"/>
        <v>11792400</v>
      </c>
      <c r="K45" s="47">
        <f t="shared" si="2"/>
        <v>11202780</v>
      </c>
      <c r="L45" s="47">
        <f t="shared" si="3"/>
        <v>9433920</v>
      </c>
      <c r="M45" s="35">
        <f t="shared" si="4"/>
        <v>24500</v>
      </c>
    </row>
    <row r="46" spans="1:13">
      <c r="A46" s="16">
        <v>45</v>
      </c>
      <c r="B46" s="53" t="s">
        <v>112</v>
      </c>
      <c r="C46" s="54">
        <v>13</v>
      </c>
      <c r="D46" s="20" t="s">
        <v>14</v>
      </c>
      <c r="E46" s="54">
        <v>1066</v>
      </c>
      <c r="F46" s="54">
        <v>69</v>
      </c>
      <c r="G46" s="20">
        <f t="shared" si="5"/>
        <v>1135</v>
      </c>
      <c r="H46" s="29">
        <f t="shared" si="0"/>
        <v>1248.5</v>
      </c>
      <c r="I46" s="59">
        <v>9300</v>
      </c>
      <c r="J46" s="47">
        <f t="shared" si="1"/>
        <v>10555500</v>
      </c>
      <c r="K46" s="47">
        <f t="shared" si="2"/>
        <v>10027725</v>
      </c>
      <c r="L46" s="47">
        <f t="shared" si="3"/>
        <v>8444400</v>
      </c>
      <c r="M46" s="35">
        <f t="shared" si="4"/>
        <v>22000</v>
      </c>
    </row>
    <row r="47" spans="1:13">
      <c r="A47" s="16">
        <v>46</v>
      </c>
      <c r="B47" s="53" t="s">
        <v>113</v>
      </c>
      <c r="C47" s="54">
        <v>13</v>
      </c>
      <c r="D47" s="20" t="s">
        <v>67</v>
      </c>
      <c r="E47" s="54">
        <v>1375</v>
      </c>
      <c r="F47" s="54">
        <v>74</v>
      </c>
      <c r="G47" s="20">
        <f t="shared" si="5"/>
        <v>1449</v>
      </c>
      <c r="H47" s="29">
        <f t="shared" si="0"/>
        <v>1593.9</v>
      </c>
      <c r="I47" s="59">
        <v>9300</v>
      </c>
      <c r="J47" s="47">
        <f t="shared" si="1"/>
        <v>13475700</v>
      </c>
      <c r="K47" s="47">
        <f t="shared" si="2"/>
        <v>12801915</v>
      </c>
      <c r="L47" s="47">
        <f t="shared" si="3"/>
        <v>10780560</v>
      </c>
      <c r="M47" s="35">
        <f t="shared" si="4"/>
        <v>28000</v>
      </c>
    </row>
    <row r="48" spans="1:13">
      <c r="A48" s="16">
        <v>47</v>
      </c>
      <c r="B48" s="53" t="s">
        <v>114</v>
      </c>
      <c r="C48" s="54">
        <v>13</v>
      </c>
      <c r="D48" s="20" t="s">
        <v>67</v>
      </c>
      <c r="E48" s="54">
        <v>1460</v>
      </c>
      <c r="F48" s="54">
        <v>86</v>
      </c>
      <c r="G48" s="20">
        <f t="shared" si="5"/>
        <v>1546</v>
      </c>
      <c r="H48" s="29">
        <f t="shared" si="0"/>
        <v>1700.6000000000001</v>
      </c>
      <c r="I48" s="59">
        <v>9300</v>
      </c>
      <c r="J48" s="47">
        <f t="shared" si="1"/>
        <v>14377800</v>
      </c>
      <c r="K48" s="47">
        <f t="shared" si="2"/>
        <v>13658910</v>
      </c>
      <c r="L48" s="47">
        <f t="shared" si="3"/>
        <v>11502240</v>
      </c>
      <c r="M48" s="35">
        <f t="shared" si="4"/>
        <v>30000</v>
      </c>
    </row>
    <row r="49" spans="1:13">
      <c r="A49" s="16">
        <v>48</v>
      </c>
      <c r="B49" s="53" t="s">
        <v>115</v>
      </c>
      <c r="C49" s="54">
        <v>13</v>
      </c>
      <c r="D49" s="20" t="s">
        <v>14</v>
      </c>
      <c r="E49" s="54">
        <v>1133</v>
      </c>
      <c r="F49" s="54">
        <v>84</v>
      </c>
      <c r="G49" s="20">
        <f t="shared" si="5"/>
        <v>1217</v>
      </c>
      <c r="H49" s="29">
        <f t="shared" si="0"/>
        <v>1338.7</v>
      </c>
      <c r="I49" s="59">
        <v>9300</v>
      </c>
      <c r="J49" s="47">
        <f t="shared" si="1"/>
        <v>11318100</v>
      </c>
      <c r="K49" s="47">
        <f t="shared" si="2"/>
        <v>10752195</v>
      </c>
      <c r="L49" s="47">
        <f t="shared" si="3"/>
        <v>9054480</v>
      </c>
      <c r="M49" s="35">
        <f t="shared" si="4"/>
        <v>23500</v>
      </c>
    </row>
    <row r="50" spans="1:13" ht="16.5">
      <c r="A50" s="56" t="s">
        <v>2</v>
      </c>
      <c r="B50" s="57"/>
      <c r="C50" s="57"/>
      <c r="D50" s="58"/>
      <c r="E50" s="30">
        <f>SUM(E2:E49)</f>
        <v>60408</v>
      </c>
      <c r="F50" s="30">
        <f>SUM(F2:F49)</f>
        <v>7661</v>
      </c>
      <c r="G50" s="30">
        <f>SUM(G2:G49)</f>
        <v>68069</v>
      </c>
      <c r="H50" s="30">
        <f>SUM(H2:H49)</f>
        <v>74875.900000000023</v>
      </c>
      <c r="I50" s="31"/>
      <c r="J50" s="48">
        <f>SUM(J2:J49)</f>
        <v>626769500</v>
      </c>
      <c r="K50" s="48">
        <f>SUM(K2:K49)</f>
        <v>595431025</v>
      </c>
      <c r="L50" s="48">
        <f>SUM(L2:L49)</f>
        <v>501415600</v>
      </c>
      <c r="M50" s="18"/>
    </row>
    <row r="55" spans="1:13">
      <c r="D55" s="52"/>
      <c r="E55" s="42" t="s">
        <v>15</v>
      </c>
      <c r="F55" s="42" t="s">
        <v>16</v>
      </c>
      <c r="G55" s="42" t="s">
        <v>18</v>
      </c>
      <c r="H55" s="42" t="s">
        <v>16</v>
      </c>
      <c r="I55" s="42" t="s">
        <v>17</v>
      </c>
      <c r="J55" s="42"/>
    </row>
    <row r="56" spans="1:13">
      <c r="D56" s="52"/>
      <c r="E56" s="52">
        <v>99.02</v>
      </c>
      <c r="F56" s="51">
        <f>E56*10.764</f>
        <v>1065.8512799999999</v>
      </c>
      <c r="G56" s="52">
        <v>11.03</v>
      </c>
      <c r="H56" s="51">
        <f>G56*10.764</f>
        <v>118.72691999999999</v>
      </c>
      <c r="I56" s="45">
        <f>F56+H56</f>
        <v>1184.5781999999999</v>
      </c>
      <c r="J56" s="43"/>
    </row>
    <row r="57" spans="1:13">
      <c r="D57" s="52"/>
      <c r="E57" s="52">
        <v>127.77</v>
      </c>
      <c r="F57" s="51">
        <f t="shared" ref="F57:F59" si="6">E57*10.764</f>
        <v>1375.3162799999998</v>
      </c>
      <c r="G57" s="52">
        <v>18.61</v>
      </c>
      <c r="H57" s="51">
        <f t="shared" ref="H57:H59" si="7">G57*10.764</f>
        <v>200.31803999999997</v>
      </c>
      <c r="I57" s="45">
        <f>F57+H57</f>
        <v>1575.6343199999997</v>
      </c>
      <c r="J57" s="43"/>
    </row>
    <row r="58" spans="1:13">
      <c r="D58" s="52"/>
      <c r="E58" s="52">
        <v>135.63</v>
      </c>
      <c r="F58" s="51">
        <f t="shared" si="6"/>
        <v>1459.9213199999999</v>
      </c>
      <c r="G58" s="52">
        <v>19.84</v>
      </c>
      <c r="H58" s="51">
        <f t="shared" si="7"/>
        <v>213.55775999999997</v>
      </c>
      <c r="I58" s="45">
        <f>F58+H58+J58</f>
        <v>1673.4790799999998</v>
      </c>
      <c r="J58" s="44"/>
    </row>
    <row r="59" spans="1:13">
      <c r="D59" s="52"/>
      <c r="E59" s="52">
        <v>105.3</v>
      </c>
      <c r="F59" s="51">
        <f t="shared" si="6"/>
        <v>1133.4491999999998</v>
      </c>
      <c r="G59" s="52">
        <v>12.56</v>
      </c>
      <c r="H59" s="51">
        <f t="shared" si="7"/>
        <v>135.19584</v>
      </c>
      <c r="I59" s="45">
        <f>F59+H59</f>
        <v>1268.6450399999999</v>
      </c>
      <c r="J59" s="43"/>
    </row>
    <row r="60" spans="1:13">
      <c r="H60" s="51"/>
    </row>
    <row r="61" spans="1:13">
      <c r="I61" s="49"/>
    </row>
    <row r="62" spans="1:13">
      <c r="E62" s="42"/>
      <c r="F62" s="42"/>
      <c r="G62" s="42"/>
      <c r="H62" s="42"/>
      <c r="I62" s="42"/>
      <c r="J62" s="42"/>
    </row>
    <row r="63" spans="1:13">
      <c r="E63" s="52"/>
      <c r="F63" s="51"/>
      <c r="G63" s="52"/>
      <c r="H63" s="51"/>
      <c r="I63" s="45"/>
      <c r="J63" s="43"/>
    </row>
    <row r="64" spans="1:13">
      <c r="E64" s="52"/>
      <c r="F64" s="51"/>
      <c r="G64" s="52"/>
      <c r="H64" s="51"/>
      <c r="I64" s="45"/>
      <c r="J64" s="43"/>
    </row>
    <row r="65" spans="5:10">
      <c r="E65" s="52"/>
      <c r="F65" s="51"/>
      <c r="G65" s="52"/>
      <c r="H65" s="51"/>
      <c r="I65" s="45"/>
      <c r="J65" s="44"/>
    </row>
    <row r="66" spans="5:10">
      <c r="E66" s="52"/>
      <c r="F66" s="51"/>
      <c r="G66" s="52"/>
      <c r="H66" s="51"/>
      <c r="I66" s="45"/>
      <c r="J66" s="43"/>
    </row>
    <row r="69" spans="5:10">
      <c r="H69" s="37"/>
    </row>
  </sheetData>
  <mergeCells count="1">
    <mergeCell ref="A50:D50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8" sqref="D8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F25"/>
  <sheetViews>
    <sheetView tabSelected="1" topLeftCell="A5" zoomScaleNormal="100" workbookViewId="0">
      <selection activeCell="J24" sqref="J24"/>
    </sheetView>
  </sheetViews>
  <sheetFormatPr defaultRowHeight="15"/>
  <cols>
    <col min="6" max="6" width="13.42578125" customWidth="1"/>
  </cols>
  <sheetData>
    <row r="21" spans="4:6">
      <c r="D21">
        <v>3895.34</v>
      </c>
      <c r="E21">
        <v>16500</v>
      </c>
      <c r="F21">
        <f>D21*E21</f>
        <v>64273110</v>
      </c>
    </row>
    <row r="25" spans="4:6">
      <c r="E25" s="2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zoomScale="55" zoomScaleNormal="55" workbookViewId="0">
      <selection activeCell="U19" sqref="U19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/>
      <c r="V16" s="10"/>
      <c r="W16" s="10"/>
      <c r="X16" s="2"/>
      <c r="Y16" s="10"/>
      <c r="Z16" s="33"/>
      <c r="AA16" s="2"/>
    </row>
    <row r="17" spans="21:27" ht="15.75" thickBot="1">
      <c r="U17" s="12"/>
      <c r="V17" s="12"/>
      <c r="W17" s="12"/>
      <c r="X17" s="2"/>
      <c r="Y17" s="12"/>
      <c r="Z17" s="33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opLeftCell="A7" workbookViewId="0">
      <selection activeCell="J18" sqref="J18"/>
    </sheetView>
  </sheetViews>
  <sheetFormatPr defaultRowHeight="15"/>
  <sheetData>
    <row r="1" spans="1:3">
      <c r="A1" s="32"/>
    </row>
    <row r="2" spans="1:3">
      <c r="A2" s="1"/>
      <c r="C2" s="1"/>
    </row>
    <row r="3" spans="1:3">
      <c r="C3" s="1"/>
    </row>
    <row r="9" spans="1:3" s="1" customFormat="1"/>
    <row r="18" s="1" customFormat="1"/>
    <row r="19" s="1" customFormat="1"/>
    <row r="20" s="1" customFormat="1"/>
    <row r="31" s="1" customFormat="1"/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6"/>
  <sheetViews>
    <sheetView topLeftCell="A22" zoomScale="130" zoomScaleNormal="130" workbookViewId="0">
      <selection activeCell="F31" sqref="F31"/>
    </sheetView>
  </sheetViews>
  <sheetFormatPr defaultRowHeight="15"/>
  <cols>
    <col min="5" max="5" width="9.140625" style="1"/>
    <col min="6" max="6" width="17.42578125" style="1" customWidth="1"/>
    <col min="7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3"/>
      <c r="C4" s="23"/>
      <c r="D4" s="23"/>
      <c r="E4" s="23"/>
      <c r="F4" s="23"/>
      <c r="G4" s="23"/>
      <c r="H4" s="23"/>
      <c r="I4" s="23"/>
      <c r="J4" s="11"/>
      <c r="K4" s="27"/>
      <c r="L4" s="23"/>
      <c r="M4" s="25"/>
      <c r="N4" s="26"/>
      <c r="O4" s="26">
        <f>M4+N4+J4</f>
        <v>0</v>
      </c>
      <c r="P4" s="3" t="e">
        <f>O4/G4</f>
        <v>#DIV/0!</v>
      </c>
    </row>
    <row r="5" spans="2:16">
      <c r="B5" s="23"/>
      <c r="C5" s="23"/>
      <c r="D5" s="23"/>
      <c r="E5" s="23"/>
      <c r="F5" s="23"/>
      <c r="G5" s="23"/>
      <c r="H5" s="23"/>
      <c r="I5" s="23"/>
      <c r="J5" s="11"/>
      <c r="K5" s="27"/>
      <c r="L5" s="23"/>
      <c r="M5" s="25"/>
      <c r="N5" s="26"/>
      <c r="O5" s="25"/>
    </row>
    <row r="6" spans="2:16">
      <c r="B6" s="23"/>
      <c r="C6" s="23"/>
      <c r="D6" s="23"/>
      <c r="E6" s="23"/>
      <c r="F6" s="23"/>
      <c r="G6" s="23"/>
      <c r="H6" s="23"/>
      <c r="I6" s="23"/>
      <c r="J6" s="11"/>
      <c r="K6" s="27"/>
      <c r="L6" s="27"/>
      <c r="M6" s="25"/>
      <c r="N6" s="25"/>
      <c r="O6" s="25"/>
    </row>
    <row r="7" spans="2:16">
      <c r="B7" s="23"/>
      <c r="C7" s="23"/>
      <c r="D7" s="23"/>
      <c r="E7" s="23"/>
      <c r="F7" s="23"/>
      <c r="G7" s="23"/>
      <c r="H7" s="23"/>
      <c r="I7" s="23"/>
      <c r="J7" s="11"/>
      <c r="K7" s="27"/>
    </row>
    <row r="8" spans="2:16">
      <c r="B8" s="23"/>
      <c r="C8" s="23"/>
      <c r="D8" s="23"/>
      <c r="E8" s="23"/>
      <c r="F8" s="23"/>
      <c r="G8" s="23"/>
      <c r="H8" s="23"/>
      <c r="I8" s="23"/>
      <c r="J8" s="11"/>
      <c r="K8" s="27"/>
      <c r="L8" s="23"/>
    </row>
    <row r="9" spans="2:16">
      <c r="B9" s="23"/>
      <c r="C9" s="23"/>
      <c r="D9" s="23"/>
      <c r="E9" s="23"/>
      <c r="F9" s="23"/>
      <c r="G9" s="23"/>
      <c r="H9" s="23"/>
      <c r="I9" s="23"/>
      <c r="J9" s="11"/>
      <c r="K9" s="27"/>
      <c r="L9" s="27"/>
    </row>
    <row r="10" spans="2:16">
      <c r="B10" s="23"/>
      <c r="D10" s="25"/>
      <c r="E10" s="25"/>
      <c r="F10" s="25"/>
      <c r="G10" s="25"/>
      <c r="H10" s="25"/>
      <c r="I10" s="23"/>
      <c r="J10" s="11"/>
      <c r="K10" s="26"/>
      <c r="L10" s="27"/>
    </row>
    <row r="11" spans="2:16">
      <c r="B11" s="23"/>
      <c r="D11" s="25"/>
      <c r="E11" s="25"/>
      <c r="F11" s="25"/>
      <c r="G11" s="25"/>
      <c r="H11" s="25"/>
      <c r="I11" s="23"/>
      <c r="J11" s="11"/>
      <c r="K11" s="26"/>
      <c r="L11" s="27"/>
    </row>
    <row r="12" spans="2:16">
      <c r="B12" s="23"/>
      <c r="D12" s="25"/>
      <c r="E12" s="25"/>
      <c r="F12" s="25"/>
      <c r="G12" s="25"/>
      <c r="J12" s="11"/>
      <c r="K12" s="26"/>
      <c r="L12" s="27"/>
    </row>
    <row r="13" spans="2:16">
      <c r="B13" s="23"/>
      <c r="D13" s="25"/>
      <c r="E13" s="25"/>
      <c r="F13" s="25"/>
      <c r="G13" s="25"/>
      <c r="H13" s="25"/>
      <c r="I13" s="23"/>
      <c r="J13" s="11"/>
      <c r="K13" s="26"/>
      <c r="L13" s="27"/>
    </row>
    <row r="14" spans="2:16">
      <c r="B14" s="24"/>
      <c r="C14" s="40"/>
      <c r="D14" s="41"/>
      <c r="E14" s="41"/>
      <c r="F14" s="41"/>
      <c r="G14" s="41"/>
      <c r="H14" s="41"/>
      <c r="I14" s="24"/>
      <c r="J14" s="36"/>
      <c r="K14" s="26"/>
      <c r="L14" s="27"/>
    </row>
    <row r="15" spans="2:16">
      <c r="D15" s="25"/>
      <c r="E15" s="25"/>
      <c r="F15" s="25"/>
      <c r="G15" s="25"/>
      <c r="H15" s="25"/>
      <c r="I15" s="23"/>
      <c r="K15" s="26"/>
      <c r="L15" s="27"/>
    </row>
    <row r="16" spans="2:16">
      <c r="D16" s="25"/>
      <c r="E16" s="25"/>
      <c r="F16" s="25"/>
      <c r="G16" s="25"/>
      <c r="H16" s="25"/>
      <c r="I16" s="23"/>
      <c r="K16" s="26"/>
      <c r="L16" s="27"/>
    </row>
    <row r="17" spans="4:12">
      <c r="D17" s="25"/>
      <c r="E17" s="25"/>
      <c r="F17" s="25"/>
      <c r="G17" s="25"/>
      <c r="H17" s="25"/>
      <c r="I17" s="23"/>
      <c r="K17" s="26"/>
      <c r="L17" s="27"/>
    </row>
    <row r="18" spans="4:12">
      <c r="D18" s="25"/>
      <c r="E18" s="25"/>
      <c r="F18" s="25"/>
      <c r="G18" s="25"/>
      <c r="H18" s="25"/>
      <c r="I18" s="23"/>
      <c r="K18" s="26"/>
      <c r="L18" s="27"/>
    </row>
    <row r="19" spans="4:12">
      <c r="D19" s="2"/>
      <c r="I19" s="23"/>
      <c r="L19" s="27"/>
    </row>
    <row r="20" spans="4:12">
      <c r="I20" s="23"/>
    </row>
    <row r="21" spans="4:12">
      <c r="I21" s="23"/>
    </row>
    <row r="22" spans="4:12">
      <c r="I22" s="23"/>
    </row>
    <row r="23" spans="4:12">
      <c r="I23" s="23"/>
    </row>
    <row r="26" spans="4:12">
      <c r="D26">
        <v>1062.5999999999999</v>
      </c>
      <c r="E26" s="1">
        <v>16500</v>
      </c>
      <c r="F26" s="1">
        <f>D26*E26</f>
        <v>17532900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2" sqref="G22"/>
    </sheetView>
  </sheetViews>
  <sheetFormatPr defaultRowHeight="15"/>
  <sheetData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5" sqref="D5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6" sqref="D6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9" sqref="L9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5" sqref="M15"/>
    </sheetView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9" sqref="M9"/>
    </sheetView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Wing_A</vt:lpstr>
      <vt:lpstr>Wing_B</vt:lpstr>
      <vt:lpstr>IGR_1</vt:lpstr>
      <vt:lpstr>Sheet13</vt:lpstr>
      <vt:lpstr>Sheet30</vt:lpstr>
      <vt:lpstr>Sheet14</vt:lpstr>
      <vt:lpstr>Sheet15</vt:lpstr>
      <vt:lpstr>Sheet31</vt:lpstr>
      <vt:lpstr>Sheet16</vt:lpstr>
      <vt:lpstr>Sheet17</vt:lpstr>
      <vt:lpstr>Sheet18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  <vt:lpstr>Sheet28</vt:lpstr>
      <vt:lpstr>Sheet29</vt:lpstr>
      <vt:lpstr>Sheet6</vt:lpstr>
      <vt:lpstr>Sheet7</vt:lpstr>
      <vt:lpstr>Sheet8</vt:lpstr>
      <vt:lpstr>Sheet9</vt:lpstr>
      <vt:lpstr>Sheet10</vt:lpstr>
      <vt:lpstr>Sheet11</vt:lpstr>
      <vt:lpstr>Sheet12</vt:lpstr>
      <vt:lpstr>RERA</vt:lpstr>
      <vt:lpstr>Floor Plan</vt:lpstr>
      <vt:lpstr>IGR</vt:lpstr>
      <vt:lpstr>Sheet1</vt:lpstr>
      <vt:lpstr>Listing1</vt:lpstr>
      <vt:lpstr>Listing2</vt:lpstr>
      <vt:lpstr>Listing3</vt:lpstr>
      <vt:lpstr>Sheet3</vt:lpstr>
      <vt:lpstr>Sheet2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2024-10-29T06:20:09Z</dcterms:modified>
</cp:coreProperties>
</file>