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defaultThemeVersion="124226"/>
  <bookViews>
    <workbookView xWindow="0" yWindow="0" windowWidth="15360" windowHeight="7755" tabRatio="451"/>
  </bookViews>
  <sheets>
    <sheet name="TABEER VISTA" sheetId="110" r:id="rId1"/>
    <sheet name="RERA" sheetId="73" r:id="rId2"/>
    <sheet name="IGR" sheetId="115" r:id="rId3"/>
    <sheet name="Listing1" sheetId="118" r:id="rId4"/>
    <sheet name="Listing2" sheetId="117" r:id="rId5"/>
    <sheet name="Listing 3" sheetId="121" r:id="rId6"/>
  </sheets>
  <definedNames>
    <definedName name="_xlnm._FilterDatabase" localSheetId="1" hidden="1">RERA!#REF!</definedName>
    <definedName name="_xlnm._FilterDatabase" localSheetId="0" hidden="1">'TABEER VISTA'!#REF!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95" i="110"/>
  <c r="E95"/>
  <c r="L95"/>
  <c r="K95"/>
  <c r="J95"/>
  <c r="H95"/>
  <c r="G95"/>
  <c r="M37"/>
  <c r="M38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59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79"/>
  <c r="M80"/>
  <c r="M81"/>
  <c r="M82"/>
  <c r="M83"/>
  <c r="M84"/>
  <c r="M85"/>
  <c r="M86"/>
  <c r="M87"/>
  <c r="M88"/>
  <c r="M89"/>
  <c r="M90"/>
  <c r="M91"/>
  <c r="M92"/>
  <c r="M93"/>
  <c r="M94"/>
  <c r="L37"/>
  <c r="L38"/>
  <c r="L39"/>
  <c r="L40"/>
  <c r="L41"/>
  <c r="L42"/>
  <c r="L43"/>
  <c r="L44"/>
  <c r="L45"/>
  <c r="L46"/>
  <c r="L47"/>
  <c r="L48"/>
  <c r="L49"/>
  <c r="L50"/>
  <c r="L51"/>
  <c r="L52"/>
  <c r="L53"/>
  <c r="L54"/>
  <c r="L55"/>
  <c r="L56"/>
  <c r="L57"/>
  <c r="L58"/>
  <c r="L59"/>
  <c r="L60"/>
  <c r="L61"/>
  <c r="L62"/>
  <c r="L63"/>
  <c r="L64"/>
  <c r="L65"/>
  <c r="L66"/>
  <c r="L67"/>
  <c r="L68"/>
  <c r="L69"/>
  <c r="L70"/>
  <c r="L71"/>
  <c r="L72"/>
  <c r="L73"/>
  <c r="L74"/>
  <c r="L75"/>
  <c r="L76"/>
  <c r="L77"/>
  <c r="L78"/>
  <c r="L79"/>
  <c r="L80"/>
  <c r="L81"/>
  <c r="L82"/>
  <c r="L83"/>
  <c r="L84"/>
  <c r="L85"/>
  <c r="L86"/>
  <c r="L87"/>
  <c r="L88"/>
  <c r="L89"/>
  <c r="L90"/>
  <c r="L91"/>
  <c r="L92"/>
  <c r="L93"/>
  <c r="L94"/>
  <c r="K38"/>
  <c r="K50"/>
  <c r="K51"/>
  <c r="K54"/>
  <c r="K59"/>
  <c r="K62"/>
  <c r="K66"/>
  <c r="K82"/>
  <c r="K90"/>
  <c r="J82"/>
  <c r="J85"/>
  <c r="K85" s="1"/>
  <c r="J90"/>
  <c r="J93"/>
  <c r="K93" s="1"/>
  <c r="J72"/>
  <c r="K72" s="1"/>
  <c r="J76"/>
  <c r="K76" s="1"/>
  <c r="J77"/>
  <c r="K77" s="1"/>
  <c r="J80"/>
  <c r="K80" s="1"/>
  <c r="J49"/>
  <c r="K49" s="1"/>
  <c r="J50"/>
  <c r="J51"/>
  <c r="J53"/>
  <c r="K53" s="1"/>
  <c r="J54"/>
  <c r="J57"/>
  <c r="K57" s="1"/>
  <c r="J59"/>
  <c r="J62"/>
  <c r="J65"/>
  <c r="K65" s="1"/>
  <c r="J66"/>
  <c r="J38"/>
  <c r="J40"/>
  <c r="K40" s="1"/>
  <c r="J41"/>
  <c r="K41" s="1"/>
  <c r="J44"/>
  <c r="K44" s="1"/>
  <c r="G94"/>
  <c r="J94" s="1"/>
  <c r="K94" s="1"/>
  <c r="G93"/>
  <c r="H93" s="1"/>
  <c r="G87"/>
  <c r="H87" s="1"/>
  <c r="G86"/>
  <c r="J86" s="1"/>
  <c r="K86" s="1"/>
  <c r="H80"/>
  <c r="G80"/>
  <c r="G79"/>
  <c r="H79" s="1"/>
  <c r="H73"/>
  <c r="G73"/>
  <c r="J73" s="1"/>
  <c r="K73" s="1"/>
  <c r="G72"/>
  <c r="H72" s="1"/>
  <c r="G66"/>
  <c r="H66" s="1"/>
  <c r="H65"/>
  <c r="G65"/>
  <c r="H59"/>
  <c r="G59"/>
  <c r="G58"/>
  <c r="H58" s="1"/>
  <c r="H52"/>
  <c r="G52"/>
  <c r="J52" s="1"/>
  <c r="K52" s="1"/>
  <c r="G51"/>
  <c r="H51" s="1"/>
  <c r="G45"/>
  <c r="H45" s="1"/>
  <c r="H44"/>
  <c r="G44"/>
  <c r="G38"/>
  <c r="H38" s="1"/>
  <c r="H37"/>
  <c r="G37"/>
  <c r="J37" s="1"/>
  <c r="K37" s="1"/>
  <c r="H31"/>
  <c r="G31"/>
  <c r="G30"/>
  <c r="H30" s="1"/>
  <c r="G24"/>
  <c r="H24" s="1"/>
  <c r="H23"/>
  <c r="G23"/>
  <c r="H12"/>
  <c r="G12"/>
  <c r="H17"/>
  <c r="G17"/>
  <c r="H16"/>
  <c r="G16"/>
  <c r="G7"/>
  <c r="H7" s="1"/>
  <c r="G92"/>
  <c r="J92" s="1"/>
  <c r="K92" s="1"/>
  <c r="G91"/>
  <c r="H91" s="1"/>
  <c r="G85"/>
  <c r="H85" s="1"/>
  <c r="G84"/>
  <c r="J84" s="1"/>
  <c r="K84" s="1"/>
  <c r="H78"/>
  <c r="G78"/>
  <c r="J78" s="1"/>
  <c r="K78" s="1"/>
  <c r="G77"/>
  <c r="H77" s="1"/>
  <c r="G71"/>
  <c r="H71" s="1"/>
  <c r="H70"/>
  <c r="G70"/>
  <c r="J70" s="1"/>
  <c r="K70" s="1"/>
  <c r="G64"/>
  <c r="H64" s="1"/>
  <c r="H63"/>
  <c r="G63"/>
  <c r="J63" s="1"/>
  <c r="K63" s="1"/>
  <c r="H57"/>
  <c r="G57"/>
  <c r="G56"/>
  <c r="H56" s="1"/>
  <c r="H50"/>
  <c r="G50"/>
  <c r="G49"/>
  <c r="H49" s="1"/>
  <c r="G43"/>
  <c r="H43" s="1"/>
  <c r="H42"/>
  <c r="G42"/>
  <c r="J42" s="1"/>
  <c r="K42" s="1"/>
  <c r="G36"/>
  <c r="H36" s="1"/>
  <c r="H35"/>
  <c r="G35"/>
  <c r="H29"/>
  <c r="G29"/>
  <c r="G28"/>
  <c r="H28" s="1"/>
  <c r="H22"/>
  <c r="G22"/>
  <c r="G21"/>
  <c r="H21" s="1"/>
  <c r="H15"/>
  <c r="G15"/>
  <c r="G14"/>
  <c r="H14" s="1"/>
  <c r="G10"/>
  <c r="H10" s="1"/>
  <c r="G9"/>
  <c r="H9" s="1"/>
  <c r="G90"/>
  <c r="H90" s="1"/>
  <c r="G89"/>
  <c r="H89" s="1"/>
  <c r="G83"/>
  <c r="H83" s="1"/>
  <c r="H82"/>
  <c r="G82"/>
  <c r="H76"/>
  <c r="G76"/>
  <c r="G75"/>
  <c r="H75" s="1"/>
  <c r="G69"/>
  <c r="J69" s="1"/>
  <c r="K69" s="1"/>
  <c r="G68"/>
  <c r="H68" s="1"/>
  <c r="H62"/>
  <c r="G62"/>
  <c r="G61"/>
  <c r="H61" s="1"/>
  <c r="H55"/>
  <c r="G55"/>
  <c r="J55" s="1"/>
  <c r="K55" s="1"/>
  <c r="G54"/>
  <c r="H54" s="1"/>
  <c r="H48"/>
  <c r="G48"/>
  <c r="J48" s="1"/>
  <c r="K48" s="1"/>
  <c r="G47"/>
  <c r="H47" s="1"/>
  <c r="G41"/>
  <c r="H41" s="1"/>
  <c r="H40"/>
  <c r="G40"/>
  <c r="G34"/>
  <c r="H34" s="1"/>
  <c r="G33"/>
  <c r="H33" s="1"/>
  <c r="G27"/>
  <c r="H27" s="1"/>
  <c r="H26"/>
  <c r="G26"/>
  <c r="H20"/>
  <c r="G20"/>
  <c r="G19"/>
  <c r="H19" s="1"/>
  <c r="G13"/>
  <c r="H13" s="1"/>
  <c r="G8"/>
  <c r="H8" s="1"/>
  <c r="G88"/>
  <c r="H88" s="1"/>
  <c r="G81"/>
  <c r="J81" s="1"/>
  <c r="K81" s="1"/>
  <c r="H74"/>
  <c r="G74"/>
  <c r="J74" s="1"/>
  <c r="K74" s="1"/>
  <c r="G67"/>
  <c r="H67" s="1"/>
  <c r="H60"/>
  <c r="G60"/>
  <c r="J60" s="1"/>
  <c r="K60" s="1"/>
  <c r="G53"/>
  <c r="H53" s="1"/>
  <c r="G46"/>
  <c r="H46" s="1"/>
  <c r="G39"/>
  <c r="H39" s="1"/>
  <c r="G32"/>
  <c r="H32" s="1"/>
  <c r="G25"/>
  <c r="H25" s="1"/>
  <c r="G18"/>
  <c r="H18" s="1"/>
  <c r="H11"/>
  <c r="G11"/>
  <c r="G6"/>
  <c r="H6"/>
  <c r="J89" l="1"/>
  <c r="K89" s="1"/>
  <c r="J58"/>
  <c r="K58" s="1"/>
  <c r="J46"/>
  <c r="K46" s="1"/>
  <c r="J67"/>
  <c r="K67" s="1"/>
  <c r="J47"/>
  <c r="K47" s="1"/>
  <c r="J91"/>
  <c r="K91" s="1"/>
  <c r="J83"/>
  <c r="K83" s="1"/>
  <c r="H81"/>
  <c r="H69"/>
  <c r="H84"/>
  <c r="H92"/>
  <c r="H86"/>
  <c r="H94"/>
  <c r="J43"/>
  <c r="K43" s="1"/>
  <c r="J39"/>
  <c r="K39" s="1"/>
  <c r="J68"/>
  <c r="K68" s="1"/>
  <c r="J64"/>
  <c r="K64" s="1"/>
  <c r="J56"/>
  <c r="K56" s="1"/>
  <c r="J79"/>
  <c r="K79" s="1"/>
  <c r="J75"/>
  <c r="K75" s="1"/>
  <c r="J71"/>
  <c r="K71" s="1"/>
  <c r="J88"/>
  <c r="K88" s="1"/>
  <c r="J61"/>
  <c r="K61" s="1"/>
  <c r="J45"/>
  <c r="K45" s="1"/>
  <c r="J87"/>
  <c r="K87" s="1"/>
  <c r="H27" i="115"/>
  <c r="J35" i="110"/>
  <c r="J105"/>
  <c r="K105" s="1"/>
  <c r="J104"/>
  <c r="K104" s="1"/>
  <c r="H105"/>
  <c r="H104"/>
  <c r="J30"/>
  <c r="J29"/>
  <c r="J25"/>
  <c r="J18"/>
  <c r="J17"/>
  <c r="J12"/>
  <c r="J11"/>
  <c r="G5"/>
  <c r="H5" s="1"/>
  <c r="J34"/>
  <c r="J22"/>
  <c r="J16"/>
  <c r="G4"/>
  <c r="J4" s="1"/>
  <c r="G3"/>
  <c r="H3" s="1"/>
  <c r="J21"/>
  <c r="J15"/>
  <c r="J26"/>
  <c r="J8"/>
  <c r="G2"/>
  <c r="H2" s="1"/>
  <c r="J7"/>
  <c r="H102"/>
  <c r="J102"/>
  <c r="H101"/>
  <c r="J101"/>
  <c r="H100"/>
  <c r="J100"/>
  <c r="J99"/>
  <c r="H99"/>
  <c r="K100" l="1"/>
  <c r="J2"/>
  <c r="L2" s="1"/>
  <c r="H4"/>
  <c r="J28"/>
  <c r="K28" s="1"/>
  <c r="J10"/>
  <c r="L10" s="1"/>
  <c r="J20"/>
  <c r="L20" s="1"/>
  <c r="J6"/>
  <c r="L6" s="1"/>
  <c r="L7"/>
  <c r="M7"/>
  <c r="K7"/>
  <c r="K4"/>
  <c r="L4"/>
  <c r="M4"/>
  <c r="L11"/>
  <c r="M11"/>
  <c r="K11"/>
  <c r="M30"/>
  <c r="K30"/>
  <c r="L30"/>
  <c r="K8"/>
  <c r="M8"/>
  <c r="L8"/>
  <c r="M34"/>
  <c r="K34"/>
  <c r="L34"/>
  <c r="K12"/>
  <c r="L12"/>
  <c r="M12"/>
  <c r="M25"/>
  <c r="K25"/>
  <c r="L25"/>
  <c r="L35"/>
  <c r="K35"/>
  <c r="M35"/>
  <c r="M21"/>
  <c r="K21"/>
  <c r="L21"/>
  <c r="K16"/>
  <c r="M16"/>
  <c r="L16"/>
  <c r="M17"/>
  <c r="K17"/>
  <c r="L17"/>
  <c r="M26"/>
  <c r="K26"/>
  <c r="L26"/>
  <c r="L15"/>
  <c r="K15"/>
  <c r="M15"/>
  <c r="M22"/>
  <c r="K22"/>
  <c r="L22"/>
  <c r="M18"/>
  <c r="K18"/>
  <c r="L18"/>
  <c r="M29"/>
  <c r="K29"/>
  <c r="L29"/>
  <c r="J14"/>
  <c r="M28"/>
  <c r="J13"/>
  <c r="J9"/>
  <c r="J5"/>
  <c r="J31"/>
  <c r="J27"/>
  <c r="J23"/>
  <c r="J19"/>
  <c r="J36"/>
  <c r="J32"/>
  <c r="J24"/>
  <c r="J33"/>
  <c r="J3"/>
  <c r="K99"/>
  <c r="K102"/>
  <c r="K101"/>
  <c r="K20" l="1"/>
  <c r="M10"/>
  <c r="M2"/>
  <c r="K2"/>
  <c r="K6"/>
  <c r="M20"/>
  <c r="M6"/>
  <c r="K10"/>
  <c r="L28"/>
  <c r="M5"/>
  <c r="K5"/>
  <c r="L5"/>
  <c r="M9"/>
  <c r="K9"/>
  <c r="L9"/>
  <c r="L24"/>
  <c r="M24"/>
  <c r="K24"/>
  <c r="L27"/>
  <c r="M27"/>
  <c r="K27"/>
  <c r="L19"/>
  <c r="M19"/>
  <c r="K19"/>
  <c r="M33"/>
  <c r="K33"/>
  <c r="L33"/>
  <c r="L23"/>
  <c r="M23"/>
  <c r="K23"/>
  <c r="L3"/>
  <c r="K3"/>
  <c r="M3"/>
  <c r="K32"/>
  <c r="M32"/>
  <c r="L32"/>
  <c r="M13"/>
  <c r="K13"/>
  <c r="L13"/>
  <c r="K36"/>
  <c r="L36"/>
  <c r="M36"/>
  <c r="L31"/>
  <c r="M31"/>
  <c r="K31"/>
  <c r="L14"/>
  <c r="M14"/>
  <c r="K14"/>
  <c r="O4" i="115" l="1"/>
  <c r="P4" l="1"/>
</calcChain>
</file>

<file path=xl/sharedStrings.xml><?xml version="1.0" encoding="utf-8"?>
<sst xmlns="http://schemas.openxmlformats.org/spreadsheetml/2006/main" count="109" uniqueCount="18">
  <si>
    <t>Sr. No.</t>
  </si>
  <si>
    <t>Floor No.</t>
  </si>
  <si>
    <t>Total</t>
  </si>
  <si>
    <t xml:space="preserve">  Flat No.</t>
  </si>
  <si>
    <t>2BHK</t>
  </si>
  <si>
    <t>Comp.</t>
  </si>
  <si>
    <t xml:space="preserve">Total Area in 
Sq. Ft. 
</t>
  </si>
  <si>
    <t xml:space="preserve">As per RERA Carpet Area in 
Sq. Ft. 
</t>
  </si>
  <si>
    <r>
      <t xml:space="preserve">Fair Market Value                        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</si>
  <si>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Realizable Value                             in </t>
    </r>
    <r>
      <rPr>
        <b/>
        <sz val="7"/>
        <color theme="1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</si>
  <si>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theme="1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</si>
  <si>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theme="1"/>
        <rFont val="Rupee Foradian"/>
        <family val="2"/>
      </rPr>
      <t>`</t>
    </r>
  </si>
  <si>
    <t xml:space="preserve">As per Plan Balcony  Area in 
Sq. Ft. 
</t>
  </si>
  <si>
    <r>
      <t xml:space="preserve">  Carpet 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</si>
  <si>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t xml:space="preserve">Built up Area in 
Sq. Ft. ( 10% ) 
</t>
  </si>
  <si>
    <t>3BHK</t>
  </si>
  <si>
    <t xml:space="preserve">Tettace </t>
  </si>
  <si>
    <t>Flat No. 105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</si>
</sst>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 * #,##0.00_ ;_ * \-#,##0.00_ ;_ * &quot;-&quot;??_ ;_ @_ 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7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Calibri"/>
      <family val="2"/>
      <scheme val="minor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/>
    <xf numFmtId="1" fontId="0" fillId="0" borderId="0" xfId="0" applyNumberFormat="1"/>
    <xf numFmtId="164" fontId="0" fillId="0" borderId="0" xfId="0" applyNumberFormat="1"/>
    <xf numFmtId="0" fontId="0" fillId="2" borderId="4" xfId="0" applyFill="1" applyBorder="1"/>
    <xf numFmtId="0" fontId="0" fillId="2" borderId="5" xfId="0" applyFill="1" applyBorder="1"/>
    <xf numFmtId="164" fontId="1" fillId="0" borderId="0" xfId="3" applyFont="1"/>
    <xf numFmtId="164" fontId="1" fillId="0" borderId="0" xfId="0" applyNumberFormat="1" applyFont="1"/>
    <xf numFmtId="0" fontId="0" fillId="2" borderId="8" xfId="0" applyFill="1" applyBorder="1"/>
    <xf numFmtId="0" fontId="0" fillId="2" borderId="9" xfId="0" applyFill="1" applyBorder="1"/>
    <xf numFmtId="0" fontId="3" fillId="2" borderId="3" xfId="0" applyFont="1" applyFill="1" applyBorder="1" applyAlignment="1">
      <alignment horizontal="left" vertical="top" wrapText="1"/>
    </xf>
    <xf numFmtId="164" fontId="0" fillId="0" borderId="0" xfId="3" applyFont="1"/>
    <xf numFmtId="0" fontId="3" fillId="3" borderId="3" xfId="0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7" fillId="4" borderId="1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1" fontId="5" fillId="0" borderId="6" xfId="2" applyNumberFormat="1" applyFont="1" applyFill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0" fillId="4" borderId="0" xfId="0" applyFont="1" applyFill="1"/>
    <xf numFmtId="0" fontId="0" fillId="0" borderId="0" xfId="0" applyFont="1"/>
    <xf numFmtId="0" fontId="0" fillId="0" borderId="0" xfId="0" applyFont="1" applyFill="1"/>
    <xf numFmtId="0" fontId="9" fillId="0" borderId="0" xfId="0" applyFont="1"/>
    <xf numFmtId="164" fontId="9" fillId="0" borderId="0" xfId="0" applyNumberFormat="1" applyFont="1"/>
    <xf numFmtId="164" fontId="0" fillId="0" borderId="0" xfId="0" applyNumberFormat="1" applyFont="1"/>
    <xf numFmtId="0" fontId="6" fillId="0" borderId="1" xfId="0" applyFont="1" applyFill="1" applyBorder="1" applyAlignment="1">
      <alignment horizontal="center" vertical="center" wrapText="1"/>
    </xf>
    <xf numFmtId="1" fontId="8" fillId="0" borderId="6" xfId="0" applyNumberFormat="1" applyFont="1" applyFill="1" applyBorder="1" applyAlignment="1">
      <alignment horizontal="center"/>
    </xf>
    <xf numFmtId="1" fontId="7" fillId="0" borderId="6" xfId="0" applyNumberFormat="1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top" wrapText="1"/>
    </xf>
    <xf numFmtId="1" fontId="7" fillId="0" borderId="1" xfId="0" applyNumberFormat="1" applyFont="1" applyFill="1" applyBorder="1" applyAlignment="1">
      <alignment horizontal="center" vertical="center" wrapText="1"/>
    </xf>
    <xf numFmtId="1" fontId="7" fillId="0" borderId="1" xfId="2" applyNumberFormat="1" applyFont="1" applyFill="1" applyBorder="1" applyAlignment="1">
      <alignment horizontal="center" vertical="top" wrapText="1"/>
    </xf>
    <xf numFmtId="164" fontId="0" fillId="0" borderId="0" xfId="3" applyFont="1" applyFill="1"/>
    <xf numFmtId="0" fontId="0" fillId="0" borderId="0" xfId="0" applyFill="1"/>
    <xf numFmtId="0" fontId="9" fillId="0" borderId="0" xfId="0" applyFont="1" applyFill="1"/>
    <xf numFmtId="0" fontId="0" fillId="0" borderId="0" xfId="0" applyFont="1" applyAlignment="1">
      <alignment horizontal="center"/>
    </xf>
    <xf numFmtId="0" fontId="0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vertical="center" wrapText="1"/>
    </xf>
    <xf numFmtId="1" fontId="0" fillId="0" borderId="0" xfId="0" applyNumberFormat="1" applyFont="1" applyFill="1" applyAlignment="1"/>
    <xf numFmtId="0" fontId="0" fillId="0" borderId="0" xfId="0" applyFont="1" applyFill="1" applyAlignment="1"/>
    <xf numFmtId="1" fontId="0" fillId="0" borderId="1" xfId="0" applyNumberFormat="1" applyFont="1" applyFill="1" applyBorder="1" applyAlignment="1">
      <alignment horizontal="center"/>
    </xf>
    <xf numFmtId="1" fontId="0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1" fontId="2" fillId="0" borderId="0" xfId="0" applyNumberFormat="1" applyFont="1" applyFill="1" applyAlignment="1">
      <alignment horizontal="center"/>
    </xf>
    <xf numFmtId="164" fontId="7" fillId="0" borderId="1" xfId="3" applyFont="1" applyFill="1" applyBorder="1" applyAlignment="1">
      <alignment vertical="center" wrapText="1"/>
    </xf>
    <xf numFmtId="164" fontId="8" fillId="0" borderId="6" xfId="3" applyFont="1" applyFill="1" applyBorder="1" applyAlignment="1">
      <alignment vertical="center" wrapText="1"/>
    </xf>
    <xf numFmtId="0" fontId="0" fillId="0" borderId="0" xfId="0" applyAlignment="1"/>
    <xf numFmtId="1" fontId="2" fillId="0" borderId="0" xfId="0" applyNumberFormat="1" applyFont="1" applyFill="1" applyAlignment="1"/>
    <xf numFmtId="1" fontId="0" fillId="0" borderId="0" xfId="0" applyNumberFormat="1" applyAlignment="1"/>
    <xf numFmtId="0" fontId="0" fillId="0" borderId="1" xfId="0" applyFont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4">
    <cellStyle name="Comma" xfId="3" builtinId="3"/>
    <cellStyle name="Comma 2" xfId="1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138</xdr:row>
      <xdr:rowOff>171450</xdr:rowOff>
    </xdr:from>
    <xdr:to>
      <xdr:col>19</xdr:col>
      <xdr:colOff>38100</xdr:colOff>
      <xdr:row>148</xdr:row>
      <xdr:rowOff>152400</xdr:rowOff>
    </xdr:to>
    <xdr:pic>
      <xdr:nvPicPr>
        <xdr:cNvPr id="1185" name="Picture 16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4612" t="32943" r="6076" b="41276"/>
        <a:stretch>
          <a:fillRect/>
        </a:stretch>
      </xdr:blipFill>
      <xdr:spPr bwMode="auto">
        <a:xfrm>
          <a:off x="0" y="27317700"/>
          <a:ext cx="11620500" cy="188595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150</xdr:row>
      <xdr:rowOff>161925</xdr:rowOff>
    </xdr:from>
    <xdr:to>
      <xdr:col>19</xdr:col>
      <xdr:colOff>9525</xdr:colOff>
      <xdr:row>159</xdr:row>
      <xdr:rowOff>161925</xdr:rowOff>
    </xdr:to>
    <xdr:pic>
      <xdr:nvPicPr>
        <xdr:cNvPr id="1210" name="Picture 186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 l="5051" t="41276" r="5857" b="35286"/>
        <a:stretch>
          <a:fillRect/>
        </a:stretch>
      </xdr:blipFill>
      <xdr:spPr bwMode="auto">
        <a:xfrm>
          <a:off x="0" y="29660850"/>
          <a:ext cx="11591925" cy="17145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162</xdr:row>
      <xdr:rowOff>133350</xdr:rowOff>
    </xdr:from>
    <xdr:to>
      <xdr:col>19</xdr:col>
      <xdr:colOff>9525</xdr:colOff>
      <xdr:row>171</xdr:row>
      <xdr:rowOff>95250</xdr:rowOff>
    </xdr:to>
    <xdr:pic>
      <xdr:nvPicPr>
        <xdr:cNvPr id="1276" name="Picture 25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l="4685" t="47917" r="6223" b="29166"/>
        <a:stretch>
          <a:fillRect/>
        </a:stretch>
      </xdr:blipFill>
      <xdr:spPr bwMode="auto">
        <a:xfrm>
          <a:off x="0" y="32146875"/>
          <a:ext cx="11591925" cy="16764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173</xdr:row>
      <xdr:rowOff>0</xdr:rowOff>
    </xdr:from>
    <xdr:to>
      <xdr:col>19</xdr:col>
      <xdr:colOff>57150</xdr:colOff>
      <xdr:row>182</xdr:row>
      <xdr:rowOff>9525</xdr:rowOff>
    </xdr:to>
    <xdr:pic>
      <xdr:nvPicPr>
        <xdr:cNvPr id="1333" name="Picture 30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 l="4466" t="41276" r="6076" b="35156"/>
        <a:stretch>
          <a:fillRect/>
        </a:stretch>
      </xdr:blipFill>
      <xdr:spPr bwMode="auto">
        <a:xfrm>
          <a:off x="0" y="33956625"/>
          <a:ext cx="11639550" cy="1724025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184</xdr:row>
      <xdr:rowOff>9525</xdr:rowOff>
    </xdr:from>
    <xdr:to>
      <xdr:col>19</xdr:col>
      <xdr:colOff>66675</xdr:colOff>
      <xdr:row>194</xdr:row>
      <xdr:rowOff>161925</xdr:rowOff>
    </xdr:to>
    <xdr:pic>
      <xdr:nvPicPr>
        <xdr:cNvPr id="1364" name="Picture 34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 l="4685" t="45182" r="5783" b="26693"/>
        <a:stretch>
          <a:fillRect/>
        </a:stretch>
      </xdr:blipFill>
      <xdr:spPr bwMode="auto">
        <a:xfrm>
          <a:off x="0" y="36099750"/>
          <a:ext cx="11649075" cy="20574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1</xdr:col>
      <xdr:colOff>432955</xdr:colOff>
      <xdr:row>5</xdr:row>
      <xdr:rowOff>138546</xdr:rowOff>
    </xdr:from>
    <xdr:to>
      <xdr:col>17</xdr:col>
      <xdr:colOff>17319</xdr:colOff>
      <xdr:row>30</xdr:row>
      <xdr:rowOff>89189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39091" y="1177637"/>
          <a:ext cx="9282546" cy="473046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485775</xdr:colOff>
      <xdr:row>33</xdr:row>
      <xdr:rowOff>85725</xdr:rowOff>
    </xdr:from>
    <xdr:to>
      <xdr:col>13</xdr:col>
      <xdr:colOff>895350</xdr:colOff>
      <xdr:row>53</xdr:row>
      <xdr:rowOff>28575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6372225"/>
          <a:ext cx="5257800" cy="37528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7</xdr:col>
      <xdr:colOff>992799</xdr:colOff>
      <xdr:row>19</xdr:row>
      <xdr:rowOff>133350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5249741" cy="37528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219075</xdr:colOff>
      <xdr:row>0</xdr:row>
      <xdr:rowOff>0</xdr:rowOff>
    </xdr:from>
    <xdr:to>
      <xdr:col>16</xdr:col>
      <xdr:colOff>0</xdr:colOff>
      <xdr:row>31</xdr:row>
      <xdr:rowOff>47625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86275" y="0"/>
          <a:ext cx="5267325" cy="59531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238125</xdr:colOff>
      <xdr:row>29</xdr:row>
      <xdr:rowOff>171450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5724525" cy="569595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104775</xdr:rowOff>
    </xdr:from>
    <xdr:to>
      <xdr:col>7</xdr:col>
      <xdr:colOff>381000</xdr:colOff>
      <xdr:row>31</xdr:row>
      <xdr:rowOff>19050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4775"/>
          <a:ext cx="4648200" cy="58197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44"/>
  <sheetViews>
    <sheetView tabSelected="1" topLeftCell="A75" zoomScale="85" zoomScaleNormal="85" workbookViewId="0">
      <selection activeCell="L95" sqref="L95"/>
    </sheetView>
  </sheetViews>
  <sheetFormatPr defaultRowHeight="15"/>
  <cols>
    <col min="1" max="1" width="4.7109375" style="22" customWidth="1"/>
    <col min="2" max="2" width="6.85546875" style="23" customWidth="1"/>
    <col min="3" max="3" width="9.28515625" style="23" customWidth="1"/>
    <col min="4" max="4" width="11.7109375" style="23" customWidth="1"/>
    <col min="5" max="5" width="11.28515625" style="37" customWidth="1"/>
    <col min="6" max="6" width="6.85546875" style="37" customWidth="1"/>
    <col min="7" max="7" width="11.85546875" style="37" customWidth="1"/>
    <col min="8" max="8" width="9.140625" style="44" customWidth="1"/>
    <col min="9" max="9" width="16.28515625" style="24" customWidth="1"/>
    <col min="10" max="10" width="16.28515625" style="41" customWidth="1"/>
    <col min="11" max="11" width="13.85546875" style="41" customWidth="1"/>
    <col min="12" max="12" width="14.85546875" style="41" customWidth="1"/>
    <col min="13" max="13" width="6.7109375" style="24" customWidth="1"/>
    <col min="14" max="14" width="9.140625" style="1"/>
    <col min="15" max="15" width="15.140625" style="1" bestFit="1" customWidth="1"/>
    <col min="16" max="16" width="15.28515625" style="1" customWidth="1"/>
    <col min="17" max="17" width="10.85546875" style="1" customWidth="1"/>
    <col min="18" max="16384" width="9.140625" style="1"/>
  </cols>
  <sheetData>
    <row r="1" spans="1:16" ht="49.5" customHeight="1">
      <c r="A1" s="13" t="s">
        <v>0</v>
      </c>
      <c r="B1" s="14" t="s">
        <v>3</v>
      </c>
      <c r="C1" s="14" t="s">
        <v>1</v>
      </c>
      <c r="D1" s="14" t="s">
        <v>5</v>
      </c>
      <c r="E1" s="15" t="s">
        <v>7</v>
      </c>
      <c r="F1" s="15" t="s">
        <v>12</v>
      </c>
      <c r="G1" s="19" t="s">
        <v>6</v>
      </c>
      <c r="H1" s="28" t="s">
        <v>14</v>
      </c>
      <c r="I1" s="28" t="s">
        <v>13</v>
      </c>
      <c r="J1" s="39" t="s">
        <v>8</v>
      </c>
      <c r="K1" s="39" t="s">
        <v>9</v>
      </c>
      <c r="L1" s="39" t="s">
        <v>10</v>
      </c>
      <c r="M1" s="28" t="s">
        <v>11</v>
      </c>
    </row>
    <row r="2" spans="1:16">
      <c r="A2" s="16">
        <v>1</v>
      </c>
      <c r="B2" s="21">
        <v>102</v>
      </c>
      <c r="C2" s="17">
        <v>1</v>
      </c>
      <c r="D2" s="20" t="s">
        <v>15</v>
      </c>
      <c r="E2" s="20">
        <v>858</v>
      </c>
      <c r="F2" s="20">
        <v>68</v>
      </c>
      <c r="G2" s="38">
        <f t="shared" ref="G2:G7" si="0">E2+F2</f>
        <v>926</v>
      </c>
      <c r="H2" s="42">
        <f>G2*1.1</f>
        <v>1018.6000000000001</v>
      </c>
      <c r="I2" s="32">
        <v>5700</v>
      </c>
      <c r="J2" s="46">
        <f t="shared" ref="J2:J35" si="1">I2*G2</f>
        <v>5278200</v>
      </c>
      <c r="K2" s="46">
        <f t="shared" ref="K2:K35" si="2">J2*0.95</f>
        <v>5014290</v>
      </c>
      <c r="L2" s="46">
        <f t="shared" ref="L2:L35" si="3">J2*0.8</f>
        <v>4222560</v>
      </c>
      <c r="M2" s="33">
        <f t="shared" ref="M2:M35" si="4">MROUND((J2*0.025/12),500)</f>
        <v>11000</v>
      </c>
      <c r="O2" s="3"/>
      <c r="P2" s="3"/>
    </row>
    <row r="3" spans="1:16">
      <c r="A3" s="16">
        <v>2</v>
      </c>
      <c r="B3" s="21">
        <v>103</v>
      </c>
      <c r="C3" s="17">
        <v>1</v>
      </c>
      <c r="D3" s="20" t="s">
        <v>15</v>
      </c>
      <c r="E3" s="20">
        <v>858</v>
      </c>
      <c r="F3" s="20">
        <v>68</v>
      </c>
      <c r="G3" s="38">
        <f t="shared" si="0"/>
        <v>926</v>
      </c>
      <c r="H3" s="42">
        <f>G3*1.1</f>
        <v>1018.6000000000001</v>
      </c>
      <c r="I3" s="32">
        <v>5700</v>
      </c>
      <c r="J3" s="46">
        <f t="shared" si="1"/>
        <v>5278200</v>
      </c>
      <c r="K3" s="46">
        <f t="shared" si="2"/>
        <v>5014290</v>
      </c>
      <c r="L3" s="46">
        <f t="shared" si="3"/>
        <v>4222560</v>
      </c>
      <c r="M3" s="33">
        <f t="shared" si="4"/>
        <v>11000</v>
      </c>
      <c r="O3" s="3"/>
      <c r="P3" s="3"/>
    </row>
    <row r="4" spans="1:16">
      <c r="A4" s="16">
        <v>3</v>
      </c>
      <c r="B4" s="21">
        <v>104</v>
      </c>
      <c r="C4" s="17">
        <v>1</v>
      </c>
      <c r="D4" s="20" t="s">
        <v>4</v>
      </c>
      <c r="E4" s="20">
        <v>677</v>
      </c>
      <c r="F4" s="20">
        <v>80</v>
      </c>
      <c r="G4" s="38">
        <f t="shared" si="0"/>
        <v>757</v>
      </c>
      <c r="H4" s="42">
        <f t="shared" ref="H4:H7" si="5">G4*1.1</f>
        <v>832.7</v>
      </c>
      <c r="I4" s="32">
        <v>5700</v>
      </c>
      <c r="J4" s="46">
        <f t="shared" si="1"/>
        <v>4314900</v>
      </c>
      <c r="K4" s="46">
        <f t="shared" si="2"/>
        <v>4099155</v>
      </c>
      <c r="L4" s="46">
        <f t="shared" si="3"/>
        <v>3451920</v>
      </c>
      <c r="M4" s="33">
        <f t="shared" si="4"/>
        <v>9000</v>
      </c>
      <c r="O4" s="3"/>
      <c r="P4" s="3"/>
    </row>
    <row r="5" spans="1:16">
      <c r="A5" s="16">
        <v>4</v>
      </c>
      <c r="B5" s="21">
        <v>105</v>
      </c>
      <c r="C5" s="17">
        <v>1</v>
      </c>
      <c r="D5" s="20" t="s">
        <v>4</v>
      </c>
      <c r="E5" s="20">
        <v>677</v>
      </c>
      <c r="F5" s="20">
        <v>131</v>
      </c>
      <c r="G5" s="20">
        <f t="shared" si="0"/>
        <v>808</v>
      </c>
      <c r="H5" s="42">
        <f t="shared" si="5"/>
        <v>888.80000000000007</v>
      </c>
      <c r="I5" s="32">
        <v>5700</v>
      </c>
      <c r="J5" s="46">
        <f t="shared" si="1"/>
        <v>4605600</v>
      </c>
      <c r="K5" s="46">
        <f t="shared" si="2"/>
        <v>4375320</v>
      </c>
      <c r="L5" s="46">
        <f t="shared" si="3"/>
        <v>3684480</v>
      </c>
      <c r="M5" s="33">
        <f t="shared" si="4"/>
        <v>9500</v>
      </c>
      <c r="O5" s="3"/>
      <c r="P5" s="3"/>
    </row>
    <row r="6" spans="1:16">
      <c r="A6" s="16">
        <v>5</v>
      </c>
      <c r="B6" s="21">
        <v>201</v>
      </c>
      <c r="C6" s="17">
        <v>2</v>
      </c>
      <c r="D6" s="20" t="s">
        <v>4</v>
      </c>
      <c r="E6" s="20">
        <v>679</v>
      </c>
      <c r="F6" s="20">
        <v>80</v>
      </c>
      <c r="G6" s="20">
        <f t="shared" si="0"/>
        <v>759</v>
      </c>
      <c r="H6" s="42">
        <f t="shared" si="5"/>
        <v>834.90000000000009</v>
      </c>
      <c r="I6" s="32">
        <v>5700</v>
      </c>
      <c r="J6" s="46">
        <f t="shared" si="1"/>
        <v>4326300</v>
      </c>
      <c r="K6" s="46">
        <f t="shared" si="2"/>
        <v>4109985</v>
      </c>
      <c r="L6" s="46">
        <f t="shared" si="3"/>
        <v>3461040</v>
      </c>
      <c r="M6" s="33">
        <f t="shared" si="4"/>
        <v>9000</v>
      </c>
      <c r="O6" s="3"/>
      <c r="P6" s="3"/>
    </row>
    <row r="7" spans="1:16">
      <c r="A7" s="16">
        <v>6</v>
      </c>
      <c r="B7" s="21">
        <v>202</v>
      </c>
      <c r="C7" s="17">
        <v>2</v>
      </c>
      <c r="D7" s="20" t="s">
        <v>15</v>
      </c>
      <c r="E7" s="51">
        <v>858</v>
      </c>
      <c r="F7" s="51">
        <v>68</v>
      </c>
      <c r="G7" s="51">
        <f t="shared" si="0"/>
        <v>926</v>
      </c>
      <c r="H7" s="42">
        <f t="shared" si="5"/>
        <v>1018.6000000000001</v>
      </c>
      <c r="I7" s="32">
        <v>5700</v>
      </c>
      <c r="J7" s="46">
        <f t="shared" si="1"/>
        <v>5278200</v>
      </c>
      <c r="K7" s="46">
        <f t="shared" si="2"/>
        <v>5014290</v>
      </c>
      <c r="L7" s="46">
        <f t="shared" si="3"/>
        <v>4222560</v>
      </c>
      <c r="M7" s="33">
        <f t="shared" si="4"/>
        <v>11000</v>
      </c>
      <c r="O7" s="3"/>
      <c r="P7" s="3"/>
    </row>
    <row r="8" spans="1:16">
      <c r="A8" s="16">
        <v>7</v>
      </c>
      <c r="B8" s="21">
        <v>203</v>
      </c>
      <c r="C8" s="17">
        <v>2</v>
      </c>
      <c r="D8" s="20" t="s">
        <v>15</v>
      </c>
      <c r="E8" s="51">
        <v>858</v>
      </c>
      <c r="F8" s="51">
        <v>68</v>
      </c>
      <c r="G8" s="51">
        <f t="shared" ref="G8:G9" si="6">E8+F8</f>
        <v>926</v>
      </c>
      <c r="H8" s="42">
        <f t="shared" ref="H8:H9" si="7">G8*1.1</f>
        <v>1018.6000000000001</v>
      </c>
      <c r="I8" s="32">
        <v>5700</v>
      </c>
      <c r="J8" s="46">
        <f t="shared" si="1"/>
        <v>5278200</v>
      </c>
      <c r="K8" s="46">
        <f t="shared" si="2"/>
        <v>5014290</v>
      </c>
      <c r="L8" s="46">
        <f t="shared" si="3"/>
        <v>4222560</v>
      </c>
      <c r="M8" s="33">
        <f t="shared" si="4"/>
        <v>11000</v>
      </c>
      <c r="O8" s="3"/>
      <c r="P8" s="3"/>
    </row>
    <row r="9" spans="1:16">
      <c r="A9" s="16">
        <v>8</v>
      </c>
      <c r="B9" s="21">
        <v>204</v>
      </c>
      <c r="C9" s="17">
        <v>2</v>
      </c>
      <c r="D9" s="20" t="s">
        <v>4</v>
      </c>
      <c r="E9" s="20">
        <v>677</v>
      </c>
      <c r="F9" s="20">
        <v>80</v>
      </c>
      <c r="G9" s="38">
        <f t="shared" si="6"/>
        <v>757</v>
      </c>
      <c r="H9" s="42">
        <f t="shared" si="7"/>
        <v>832.7</v>
      </c>
      <c r="I9" s="32">
        <v>5700</v>
      </c>
      <c r="J9" s="46">
        <f t="shared" si="1"/>
        <v>4314900</v>
      </c>
      <c r="K9" s="46">
        <f t="shared" si="2"/>
        <v>4099155</v>
      </c>
      <c r="L9" s="46">
        <f t="shared" si="3"/>
        <v>3451920</v>
      </c>
      <c r="M9" s="33">
        <f t="shared" si="4"/>
        <v>9000</v>
      </c>
      <c r="O9" s="3"/>
      <c r="P9" s="3"/>
    </row>
    <row r="10" spans="1:16">
      <c r="A10" s="16">
        <v>9</v>
      </c>
      <c r="B10" s="21">
        <v>205</v>
      </c>
      <c r="C10" s="17">
        <v>2</v>
      </c>
      <c r="D10" s="20" t="s">
        <v>4</v>
      </c>
      <c r="E10" s="20">
        <v>677</v>
      </c>
      <c r="F10" s="20">
        <v>80</v>
      </c>
      <c r="G10" s="51">
        <f t="shared" ref="G10" si="8">E10+F10</f>
        <v>757</v>
      </c>
      <c r="H10" s="42">
        <f t="shared" ref="H10" si="9">G10*1.1</f>
        <v>832.7</v>
      </c>
      <c r="I10" s="32">
        <v>5700</v>
      </c>
      <c r="J10" s="46">
        <f t="shared" si="1"/>
        <v>4314900</v>
      </c>
      <c r="K10" s="46">
        <f t="shared" si="2"/>
        <v>4099155</v>
      </c>
      <c r="L10" s="46">
        <f t="shared" si="3"/>
        <v>3451920</v>
      </c>
      <c r="M10" s="33">
        <f t="shared" si="4"/>
        <v>9000</v>
      </c>
      <c r="O10" s="3"/>
      <c r="P10" s="3"/>
    </row>
    <row r="11" spans="1:16">
      <c r="A11" s="16">
        <v>10</v>
      </c>
      <c r="B11" s="21">
        <v>301</v>
      </c>
      <c r="C11" s="17">
        <v>3</v>
      </c>
      <c r="D11" s="20" t="s">
        <v>4</v>
      </c>
      <c r="E11" s="20">
        <v>679</v>
      </c>
      <c r="F11" s="20">
        <v>80</v>
      </c>
      <c r="G11" s="20">
        <f t="shared" ref="G11:G15" si="10">E11+F11</f>
        <v>759</v>
      </c>
      <c r="H11" s="42">
        <f t="shared" ref="H11:H15" si="11">G11*1.1</f>
        <v>834.90000000000009</v>
      </c>
      <c r="I11" s="32">
        <v>5700</v>
      </c>
      <c r="J11" s="46">
        <f t="shared" si="1"/>
        <v>4326300</v>
      </c>
      <c r="K11" s="46">
        <f t="shared" si="2"/>
        <v>4109985</v>
      </c>
      <c r="L11" s="46">
        <f t="shared" si="3"/>
        <v>3461040</v>
      </c>
      <c r="M11" s="33">
        <f t="shared" si="4"/>
        <v>9000</v>
      </c>
      <c r="O11" s="3"/>
      <c r="P11" s="3"/>
    </row>
    <row r="12" spans="1:16">
      <c r="A12" s="16">
        <v>11</v>
      </c>
      <c r="B12" s="21">
        <v>302</v>
      </c>
      <c r="C12" s="17">
        <v>3</v>
      </c>
      <c r="D12" s="20" t="s">
        <v>15</v>
      </c>
      <c r="E12" s="51">
        <v>858</v>
      </c>
      <c r="F12" s="51">
        <v>68</v>
      </c>
      <c r="G12" s="51">
        <f t="shared" ref="G12" si="12">E12+F12</f>
        <v>926</v>
      </c>
      <c r="H12" s="42">
        <f t="shared" ref="H12" si="13">G12*1.1</f>
        <v>1018.6000000000001</v>
      </c>
      <c r="I12" s="32">
        <v>5700</v>
      </c>
      <c r="J12" s="46">
        <f t="shared" si="1"/>
        <v>5278200</v>
      </c>
      <c r="K12" s="46">
        <f t="shared" si="2"/>
        <v>5014290</v>
      </c>
      <c r="L12" s="46">
        <f t="shared" si="3"/>
        <v>4222560</v>
      </c>
      <c r="M12" s="33">
        <f t="shared" si="4"/>
        <v>11000</v>
      </c>
      <c r="O12" s="3"/>
      <c r="P12" s="3"/>
    </row>
    <row r="13" spans="1:16">
      <c r="A13" s="16">
        <v>12</v>
      </c>
      <c r="B13" s="21">
        <v>303</v>
      </c>
      <c r="C13" s="17">
        <v>3</v>
      </c>
      <c r="D13" s="20" t="s">
        <v>15</v>
      </c>
      <c r="E13" s="51">
        <v>858</v>
      </c>
      <c r="F13" s="51">
        <v>68</v>
      </c>
      <c r="G13" s="51">
        <f t="shared" si="10"/>
        <v>926</v>
      </c>
      <c r="H13" s="42">
        <f t="shared" si="11"/>
        <v>1018.6000000000001</v>
      </c>
      <c r="I13" s="32">
        <v>5700</v>
      </c>
      <c r="J13" s="46">
        <f t="shared" si="1"/>
        <v>5278200</v>
      </c>
      <c r="K13" s="46">
        <f t="shared" si="2"/>
        <v>5014290</v>
      </c>
      <c r="L13" s="46">
        <f t="shared" si="3"/>
        <v>4222560</v>
      </c>
      <c r="M13" s="33">
        <f t="shared" si="4"/>
        <v>11000</v>
      </c>
      <c r="O13" s="3"/>
      <c r="P13" s="3"/>
    </row>
    <row r="14" spans="1:16">
      <c r="A14" s="16">
        <v>13</v>
      </c>
      <c r="B14" s="21">
        <v>304</v>
      </c>
      <c r="C14" s="17">
        <v>3</v>
      </c>
      <c r="D14" s="20" t="s">
        <v>4</v>
      </c>
      <c r="E14" s="20">
        <v>677</v>
      </c>
      <c r="F14" s="20">
        <v>80</v>
      </c>
      <c r="G14" s="51">
        <f t="shared" si="10"/>
        <v>757</v>
      </c>
      <c r="H14" s="42">
        <f t="shared" si="11"/>
        <v>832.7</v>
      </c>
      <c r="I14" s="32">
        <v>5700</v>
      </c>
      <c r="J14" s="46">
        <f t="shared" si="1"/>
        <v>4314900</v>
      </c>
      <c r="K14" s="46">
        <f t="shared" si="2"/>
        <v>4099155</v>
      </c>
      <c r="L14" s="46">
        <f t="shared" si="3"/>
        <v>3451920</v>
      </c>
      <c r="M14" s="33">
        <f t="shared" si="4"/>
        <v>9000</v>
      </c>
      <c r="O14" s="6"/>
    </row>
    <row r="15" spans="1:16">
      <c r="A15" s="16">
        <v>14</v>
      </c>
      <c r="B15" s="21">
        <v>305</v>
      </c>
      <c r="C15" s="17">
        <v>3</v>
      </c>
      <c r="D15" s="20" t="s">
        <v>4</v>
      </c>
      <c r="E15" s="20">
        <v>677</v>
      </c>
      <c r="F15" s="20">
        <v>80</v>
      </c>
      <c r="G15" s="51">
        <f t="shared" si="10"/>
        <v>757</v>
      </c>
      <c r="H15" s="42">
        <f t="shared" si="11"/>
        <v>832.7</v>
      </c>
      <c r="I15" s="32">
        <v>5700</v>
      </c>
      <c r="J15" s="46">
        <f t="shared" si="1"/>
        <v>4314900</v>
      </c>
      <c r="K15" s="46">
        <f t="shared" si="2"/>
        <v>4099155</v>
      </c>
      <c r="L15" s="46">
        <f t="shared" si="3"/>
        <v>3451920</v>
      </c>
      <c r="M15" s="33">
        <f t="shared" si="4"/>
        <v>9000</v>
      </c>
      <c r="O15" s="7"/>
    </row>
    <row r="16" spans="1:16">
      <c r="A16" s="16">
        <v>15</v>
      </c>
      <c r="B16" s="21">
        <v>306</v>
      </c>
      <c r="C16" s="17">
        <v>3</v>
      </c>
      <c r="D16" s="20" t="s">
        <v>15</v>
      </c>
      <c r="E16" s="51">
        <v>858</v>
      </c>
      <c r="F16" s="51">
        <v>96</v>
      </c>
      <c r="G16" s="51">
        <f t="shared" ref="G16:G17" si="14">E16+F16</f>
        <v>954</v>
      </c>
      <c r="H16" s="42">
        <f t="shared" ref="H16:H17" si="15">G16*1.1</f>
        <v>1049.4000000000001</v>
      </c>
      <c r="I16" s="32">
        <v>5700</v>
      </c>
      <c r="J16" s="46">
        <f t="shared" si="1"/>
        <v>5437800</v>
      </c>
      <c r="K16" s="46">
        <f t="shared" si="2"/>
        <v>5165910</v>
      </c>
      <c r="L16" s="46">
        <f t="shared" si="3"/>
        <v>4350240</v>
      </c>
      <c r="M16" s="33">
        <f t="shared" si="4"/>
        <v>11500</v>
      </c>
    </row>
    <row r="17" spans="1:13">
      <c r="A17" s="16">
        <v>16</v>
      </c>
      <c r="B17" s="21">
        <v>307</v>
      </c>
      <c r="C17" s="17">
        <v>3</v>
      </c>
      <c r="D17" s="20" t="s">
        <v>15</v>
      </c>
      <c r="E17" s="51">
        <v>858</v>
      </c>
      <c r="F17" s="51">
        <v>96</v>
      </c>
      <c r="G17" s="51">
        <f t="shared" si="14"/>
        <v>954</v>
      </c>
      <c r="H17" s="42">
        <f t="shared" si="15"/>
        <v>1049.4000000000001</v>
      </c>
      <c r="I17" s="32">
        <v>5700</v>
      </c>
      <c r="J17" s="46">
        <f t="shared" si="1"/>
        <v>5437800</v>
      </c>
      <c r="K17" s="46">
        <f t="shared" si="2"/>
        <v>5165910</v>
      </c>
      <c r="L17" s="46">
        <f t="shared" si="3"/>
        <v>4350240</v>
      </c>
      <c r="M17" s="33">
        <f t="shared" si="4"/>
        <v>11500</v>
      </c>
    </row>
    <row r="18" spans="1:13">
      <c r="A18" s="16">
        <v>17</v>
      </c>
      <c r="B18" s="21">
        <v>401</v>
      </c>
      <c r="C18" s="17">
        <v>4</v>
      </c>
      <c r="D18" s="20" t="s">
        <v>4</v>
      </c>
      <c r="E18" s="20">
        <v>679</v>
      </c>
      <c r="F18" s="20">
        <v>80</v>
      </c>
      <c r="G18" s="20">
        <f t="shared" ref="G18:G24" si="16">E18+F18</f>
        <v>759</v>
      </c>
      <c r="H18" s="42">
        <f t="shared" ref="H18:H24" si="17">G18*1.1</f>
        <v>834.90000000000009</v>
      </c>
      <c r="I18" s="32">
        <v>5700</v>
      </c>
      <c r="J18" s="46">
        <f t="shared" si="1"/>
        <v>4326300</v>
      </c>
      <c r="K18" s="46">
        <f t="shared" si="2"/>
        <v>4109985</v>
      </c>
      <c r="L18" s="46">
        <f t="shared" si="3"/>
        <v>3461040</v>
      </c>
      <c r="M18" s="33">
        <f t="shared" si="4"/>
        <v>9000</v>
      </c>
    </row>
    <row r="19" spans="1:13">
      <c r="A19" s="16">
        <v>18</v>
      </c>
      <c r="B19" s="21">
        <v>402</v>
      </c>
      <c r="C19" s="17">
        <v>4</v>
      </c>
      <c r="D19" s="20" t="s">
        <v>15</v>
      </c>
      <c r="E19" s="51">
        <v>858</v>
      </c>
      <c r="F19" s="51">
        <v>68</v>
      </c>
      <c r="G19" s="51">
        <f t="shared" si="16"/>
        <v>926</v>
      </c>
      <c r="H19" s="42">
        <f t="shared" si="17"/>
        <v>1018.6000000000001</v>
      </c>
      <c r="I19" s="32">
        <v>5700</v>
      </c>
      <c r="J19" s="46">
        <f t="shared" si="1"/>
        <v>5278200</v>
      </c>
      <c r="K19" s="46">
        <f t="shared" si="2"/>
        <v>5014290</v>
      </c>
      <c r="L19" s="46">
        <f t="shared" si="3"/>
        <v>4222560</v>
      </c>
      <c r="M19" s="33">
        <f t="shared" si="4"/>
        <v>11000</v>
      </c>
    </row>
    <row r="20" spans="1:13">
      <c r="A20" s="16">
        <v>19</v>
      </c>
      <c r="B20" s="16">
        <v>403</v>
      </c>
      <c r="C20" s="17">
        <v>4</v>
      </c>
      <c r="D20" s="20" t="s">
        <v>15</v>
      </c>
      <c r="E20" s="51">
        <v>858</v>
      </c>
      <c r="F20" s="51">
        <v>68</v>
      </c>
      <c r="G20" s="51">
        <f t="shared" si="16"/>
        <v>926</v>
      </c>
      <c r="H20" s="42">
        <f t="shared" si="17"/>
        <v>1018.6000000000001</v>
      </c>
      <c r="I20" s="32">
        <v>5700</v>
      </c>
      <c r="J20" s="46">
        <f t="shared" si="1"/>
        <v>5278200</v>
      </c>
      <c r="K20" s="46">
        <f t="shared" si="2"/>
        <v>5014290</v>
      </c>
      <c r="L20" s="46">
        <f t="shared" si="3"/>
        <v>4222560</v>
      </c>
      <c r="M20" s="33">
        <f t="shared" si="4"/>
        <v>11000</v>
      </c>
    </row>
    <row r="21" spans="1:13">
      <c r="A21" s="16">
        <v>20</v>
      </c>
      <c r="B21" s="16">
        <v>404</v>
      </c>
      <c r="C21" s="17">
        <v>4</v>
      </c>
      <c r="D21" s="20" t="s">
        <v>4</v>
      </c>
      <c r="E21" s="20">
        <v>677</v>
      </c>
      <c r="F21" s="20">
        <v>80</v>
      </c>
      <c r="G21" s="51">
        <f t="shared" si="16"/>
        <v>757</v>
      </c>
      <c r="H21" s="42">
        <f t="shared" si="17"/>
        <v>832.7</v>
      </c>
      <c r="I21" s="32">
        <v>5700</v>
      </c>
      <c r="J21" s="46">
        <f t="shared" si="1"/>
        <v>4314900</v>
      </c>
      <c r="K21" s="46">
        <f t="shared" si="2"/>
        <v>4099155</v>
      </c>
      <c r="L21" s="46">
        <f t="shared" si="3"/>
        <v>3451920</v>
      </c>
      <c r="M21" s="33">
        <f t="shared" si="4"/>
        <v>9000</v>
      </c>
    </row>
    <row r="22" spans="1:13">
      <c r="A22" s="16">
        <v>21</v>
      </c>
      <c r="B22" s="16">
        <v>405</v>
      </c>
      <c r="C22" s="17">
        <v>4</v>
      </c>
      <c r="D22" s="20" t="s">
        <v>4</v>
      </c>
      <c r="E22" s="20">
        <v>677</v>
      </c>
      <c r="F22" s="20">
        <v>80</v>
      </c>
      <c r="G22" s="51">
        <f t="shared" si="16"/>
        <v>757</v>
      </c>
      <c r="H22" s="42">
        <f t="shared" si="17"/>
        <v>832.7</v>
      </c>
      <c r="I22" s="32">
        <v>5700</v>
      </c>
      <c r="J22" s="46">
        <f t="shared" si="1"/>
        <v>4314900</v>
      </c>
      <c r="K22" s="46">
        <f t="shared" si="2"/>
        <v>4099155</v>
      </c>
      <c r="L22" s="46">
        <f t="shared" si="3"/>
        <v>3451920</v>
      </c>
      <c r="M22" s="33">
        <f t="shared" si="4"/>
        <v>9000</v>
      </c>
    </row>
    <row r="23" spans="1:13">
      <c r="A23" s="16">
        <v>22</v>
      </c>
      <c r="B23" s="16">
        <v>406</v>
      </c>
      <c r="C23" s="17">
        <v>4</v>
      </c>
      <c r="D23" s="20" t="s">
        <v>15</v>
      </c>
      <c r="E23" s="51">
        <v>858</v>
      </c>
      <c r="F23" s="51">
        <v>96</v>
      </c>
      <c r="G23" s="51">
        <f t="shared" si="16"/>
        <v>954</v>
      </c>
      <c r="H23" s="42">
        <f t="shared" si="17"/>
        <v>1049.4000000000001</v>
      </c>
      <c r="I23" s="32">
        <v>5700</v>
      </c>
      <c r="J23" s="46">
        <f t="shared" si="1"/>
        <v>5437800</v>
      </c>
      <c r="K23" s="46">
        <f t="shared" si="2"/>
        <v>5165910</v>
      </c>
      <c r="L23" s="46">
        <f t="shared" si="3"/>
        <v>4350240</v>
      </c>
      <c r="M23" s="33">
        <f t="shared" si="4"/>
        <v>11500</v>
      </c>
    </row>
    <row r="24" spans="1:13">
      <c r="A24" s="16">
        <v>23</v>
      </c>
      <c r="B24" s="16">
        <v>407</v>
      </c>
      <c r="C24" s="17">
        <v>4</v>
      </c>
      <c r="D24" s="20" t="s">
        <v>15</v>
      </c>
      <c r="E24" s="51">
        <v>858</v>
      </c>
      <c r="F24" s="51">
        <v>96</v>
      </c>
      <c r="G24" s="51">
        <f t="shared" si="16"/>
        <v>954</v>
      </c>
      <c r="H24" s="42">
        <f t="shared" si="17"/>
        <v>1049.4000000000001</v>
      </c>
      <c r="I24" s="32">
        <v>5700</v>
      </c>
      <c r="J24" s="46">
        <f t="shared" si="1"/>
        <v>5437800</v>
      </c>
      <c r="K24" s="46">
        <f t="shared" si="2"/>
        <v>5165910</v>
      </c>
      <c r="L24" s="46">
        <f t="shared" si="3"/>
        <v>4350240</v>
      </c>
      <c r="M24" s="33">
        <f t="shared" si="4"/>
        <v>11500</v>
      </c>
    </row>
    <row r="25" spans="1:13">
      <c r="A25" s="16">
        <v>24</v>
      </c>
      <c r="B25" s="16">
        <v>501</v>
      </c>
      <c r="C25" s="17">
        <v>5</v>
      </c>
      <c r="D25" s="20" t="s">
        <v>4</v>
      </c>
      <c r="E25" s="20">
        <v>679</v>
      </c>
      <c r="F25" s="20">
        <v>80</v>
      </c>
      <c r="G25" s="20">
        <f t="shared" ref="G25:G31" si="18">E25+F25</f>
        <v>759</v>
      </c>
      <c r="H25" s="42">
        <f t="shared" ref="H25:H31" si="19">G25*1.1</f>
        <v>834.90000000000009</v>
      </c>
      <c r="I25" s="32">
        <v>5700</v>
      </c>
      <c r="J25" s="46">
        <f t="shared" si="1"/>
        <v>4326300</v>
      </c>
      <c r="K25" s="46">
        <f t="shared" si="2"/>
        <v>4109985</v>
      </c>
      <c r="L25" s="46">
        <f t="shared" si="3"/>
        <v>3461040</v>
      </c>
      <c r="M25" s="33">
        <f t="shared" si="4"/>
        <v>9000</v>
      </c>
    </row>
    <row r="26" spans="1:13">
      <c r="A26" s="16">
        <v>25</v>
      </c>
      <c r="B26" s="16">
        <v>502</v>
      </c>
      <c r="C26" s="17">
        <v>5</v>
      </c>
      <c r="D26" s="20" t="s">
        <v>15</v>
      </c>
      <c r="E26" s="51">
        <v>858</v>
      </c>
      <c r="F26" s="51">
        <v>68</v>
      </c>
      <c r="G26" s="51">
        <f t="shared" si="18"/>
        <v>926</v>
      </c>
      <c r="H26" s="42">
        <f t="shared" si="19"/>
        <v>1018.6000000000001</v>
      </c>
      <c r="I26" s="32">
        <v>5700</v>
      </c>
      <c r="J26" s="46">
        <f t="shared" si="1"/>
        <v>5278200</v>
      </c>
      <c r="K26" s="46">
        <f t="shared" si="2"/>
        <v>5014290</v>
      </c>
      <c r="L26" s="46">
        <f t="shared" si="3"/>
        <v>4222560</v>
      </c>
      <c r="M26" s="33">
        <f t="shared" si="4"/>
        <v>11000</v>
      </c>
    </row>
    <row r="27" spans="1:13">
      <c r="A27" s="16">
        <v>26</v>
      </c>
      <c r="B27" s="16">
        <v>503</v>
      </c>
      <c r="C27" s="17">
        <v>5</v>
      </c>
      <c r="D27" s="20" t="s">
        <v>15</v>
      </c>
      <c r="E27" s="51">
        <v>858</v>
      </c>
      <c r="F27" s="51">
        <v>68</v>
      </c>
      <c r="G27" s="51">
        <f t="shared" si="18"/>
        <v>926</v>
      </c>
      <c r="H27" s="42">
        <f t="shared" si="19"/>
        <v>1018.6000000000001</v>
      </c>
      <c r="I27" s="32">
        <v>5700</v>
      </c>
      <c r="J27" s="46">
        <f t="shared" si="1"/>
        <v>5278200</v>
      </c>
      <c r="K27" s="46">
        <f t="shared" si="2"/>
        <v>5014290</v>
      </c>
      <c r="L27" s="46">
        <f t="shared" si="3"/>
        <v>4222560</v>
      </c>
      <c r="M27" s="33">
        <f t="shared" si="4"/>
        <v>11000</v>
      </c>
    </row>
    <row r="28" spans="1:13">
      <c r="A28" s="16">
        <v>27</v>
      </c>
      <c r="B28" s="16">
        <v>504</v>
      </c>
      <c r="C28" s="17">
        <v>5</v>
      </c>
      <c r="D28" s="20" t="s">
        <v>4</v>
      </c>
      <c r="E28" s="20">
        <v>677</v>
      </c>
      <c r="F28" s="20">
        <v>80</v>
      </c>
      <c r="G28" s="51">
        <f t="shared" si="18"/>
        <v>757</v>
      </c>
      <c r="H28" s="42">
        <f t="shared" si="19"/>
        <v>832.7</v>
      </c>
      <c r="I28" s="32">
        <v>5700</v>
      </c>
      <c r="J28" s="46">
        <f t="shared" si="1"/>
        <v>4314900</v>
      </c>
      <c r="K28" s="46">
        <f t="shared" si="2"/>
        <v>4099155</v>
      </c>
      <c r="L28" s="46">
        <f t="shared" si="3"/>
        <v>3451920</v>
      </c>
      <c r="M28" s="33">
        <f t="shared" si="4"/>
        <v>9000</v>
      </c>
    </row>
    <row r="29" spans="1:13">
      <c r="A29" s="16">
        <v>28</v>
      </c>
      <c r="B29" s="16">
        <v>505</v>
      </c>
      <c r="C29" s="17">
        <v>5</v>
      </c>
      <c r="D29" s="20" t="s">
        <v>4</v>
      </c>
      <c r="E29" s="20">
        <v>677</v>
      </c>
      <c r="F29" s="20">
        <v>80</v>
      </c>
      <c r="G29" s="51">
        <f t="shared" si="18"/>
        <v>757</v>
      </c>
      <c r="H29" s="42">
        <f t="shared" si="19"/>
        <v>832.7</v>
      </c>
      <c r="I29" s="32">
        <v>5700</v>
      </c>
      <c r="J29" s="46">
        <f t="shared" si="1"/>
        <v>4314900</v>
      </c>
      <c r="K29" s="46">
        <f t="shared" si="2"/>
        <v>4099155</v>
      </c>
      <c r="L29" s="46">
        <f t="shared" si="3"/>
        <v>3451920</v>
      </c>
      <c r="M29" s="33">
        <f t="shared" si="4"/>
        <v>9000</v>
      </c>
    </row>
    <row r="30" spans="1:13">
      <c r="A30" s="16">
        <v>29</v>
      </c>
      <c r="B30" s="16">
        <v>506</v>
      </c>
      <c r="C30" s="17">
        <v>5</v>
      </c>
      <c r="D30" s="20" t="s">
        <v>15</v>
      </c>
      <c r="E30" s="51">
        <v>858</v>
      </c>
      <c r="F30" s="51">
        <v>96</v>
      </c>
      <c r="G30" s="51">
        <f t="shared" si="18"/>
        <v>954</v>
      </c>
      <c r="H30" s="42">
        <f t="shared" si="19"/>
        <v>1049.4000000000001</v>
      </c>
      <c r="I30" s="32">
        <v>5700</v>
      </c>
      <c r="J30" s="46">
        <f t="shared" si="1"/>
        <v>5437800</v>
      </c>
      <c r="K30" s="46">
        <f t="shared" si="2"/>
        <v>5165910</v>
      </c>
      <c r="L30" s="46">
        <f t="shared" si="3"/>
        <v>4350240</v>
      </c>
      <c r="M30" s="33">
        <f t="shared" si="4"/>
        <v>11500</v>
      </c>
    </row>
    <row r="31" spans="1:13">
      <c r="A31" s="16">
        <v>30</v>
      </c>
      <c r="B31" s="16">
        <v>507</v>
      </c>
      <c r="C31" s="17">
        <v>5</v>
      </c>
      <c r="D31" s="20" t="s">
        <v>15</v>
      </c>
      <c r="E31" s="51">
        <v>858</v>
      </c>
      <c r="F31" s="51">
        <v>96</v>
      </c>
      <c r="G31" s="51">
        <f t="shared" si="18"/>
        <v>954</v>
      </c>
      <c r="H31" s="42">
        <f t="shared" si="19"/>
        <v>1049.4000000000001</v>
      </c>
      <c r="I31" s="32">
        <v>5700</v>
      </c>
      <c r="J31" s="46">
        <f t="shared" si="1"/>
        <v>5437800</v>
      </c>
      <c r="K31" s="46">
        <f t="shared" si="2"/>
        <v>5165910</v>
      </c>
      <c r="L31" s="46">
        <f t="shared" si="3"/>
        <v>4350240</v>
      </c>
      <c r="M31" s="33">
        <f t="shared" si="4"/>
        <v>11500</v>
      </c>
    </row>
    <row r="32" spans="1:13">
      <c r="A32" s="16">
        <v>31</v>
      </c>
      <c r="B32" s="16">
        <v>601</v>
      </c>
      <c r="C32" s="17">
        <v>6</v>
      </c>
      <c r="D32" s="20" t="s">
        <v>4</v>
      </c>
      <c r="E32" s="20">
        <v>679</v>
      </c>
      <c r="F32" s="20">
        <v>80</v>
      </c>
      <c r="G32" s="20">
        <f t="shared" ref="G32:G38" si="20">E32+F32</f>
        <v>759</v>
      </c>
      <c r="H32" s="42">
        <f t="shared" ref="H32:H38" si="21">G32*1.1</f>
        <v>834.90000000000009</v>
      </c>
      <c r="I32" s="32">
        <v>5750</v>
      </c>
      <c r="J32" s="46">
        <f>I32*G32</f>
        <v>4364250</v>
      </c>
      <c r="K32" s="46">
        <f t="shared" si="2"/>
        <v>4146037.5</v>
      </c>
      <c r="L32" s="46">
        <f t="shared" si="3"/>
        <v>3491400</v>
      </c>
      <c r="M32" s="33">
        <f t="shared" si="4"/>
        <v>9000</v>
      </c>
    </row>
    <row r="33" spans="1:13">
      <c r="A33" s="16">
        <v>32</v>
      </c>
      <c r="B33" s="16">
        <v>602</v>
      </c>
      <c r="C33" s="17">
        <v>6</v>
      </c>
      <c r="D33" s="20" t="s">
        <v>15</v>
      </c>
      <c r="E33" s="51">
        <v>858</v>
      </c>
      <c r="F33" s="51">
        <v>68</v>
      </c>
      <c r="G33" s="51">
        <f t="shared" si="20"/>
        <v>926</v>
      </c>
      <c r="H33" s="42">
        <f t="shared" si="21"/>
        <v>1018.6000000000001</v>
      </c>
      <c r="I33" s="32">
        <v>5750</v>
      </c>
      <c r="J33" s="46">
        <f t="shared" si="1"/>
        <v>5324500</v>
      </c>
      <c r="K33" s="46">
        <f t="shared" si="2"/>
        <v>5058275</v>
      </c>
      <c r="L33" s="46">
        <f t="shared" si="3"/>
        <v>4259600</v>
      </c>
      <c r="M33" s="33">
        <f t="shared" si="4"/>
        <v>11000</v>
      </c>
    </row>
    <row r="34" spans="1:13">
      <c r="A34" s="16">
        <v>33</v>
      </c>
      <c r="B34" s="16">
        <v>603</v>
      </c>
      <c r="C34" s="17">
        <v>6</v>
      </c>
      <c r="D34" s="20" t="s">
        <v>15</v>
      </c>
      <c r="E34" s="51">
        <v>858</v>
      </c>
      <c r="F34" s="51">
        <v>68</v>
      </c>
      <c r="G34" s="51">
        <f t="shared" si="20"/>
        <v>926</v>
      </c>
      <c r="H34" s="42">
        <f t="shared" si="21"/>
        <v>1018.6000000000001</v>
      </c>
      <c r="I34" s="32">
        <v>5750</v>
      </c>
      <c r="J34" s="46">
        <f t="shared" si="1"/>
        <v>5324500</v>
      </c>
      <c r="K34" s="46">
        <f t="shared" si="2"/>
        <v>5058275</v>
      </c>
      <c r="L34" s="46">
        <f t="shared" si="3"/>
        <v>4259600</v>
      </c>
      <c r="M34" s="33">
        <f t="shared" si="4"/>
        <v>11000</v>
      </c>
    </row>
    <row r="35" spans="1:13">
      <c r="A35" s="16">
        <v>34</v>
      </c>
      <c r="B35" s="51">
        <v>604</v>
      </c>
      <c r="C35" s="17">
        <v>6</v>
      </c>
      <c r="D35" s="20" t="s">
        <v>4</v>
      </c>
      <c r="E35" s="20">
        <v>677</v>
      </c>
      <c r="F35" s="20">
        <v>80</v>
      </c>
      <c r="G35" s="51">
        <f t="shared" si="20"/>
        <v>757</v>
      </c>
      <c r="H35" s="42">
        <f t="shared" si="21"/>
        <v>832.7</v>
      </c>
      <c r="I35" s="32">
        <v>5750</v>
      </c>
      <c r="J35" s="46">
        <f t="shared" si="1"/>
        <v>4352750</v>
      </c>
      <c r="K35" s="46">
        <f t="shared" si="2"/>
        <v>4135112.5</v>
      </c>
      <c r="L35" s="46">
        <f t="shared" si="3"/>
        <v>3482200</v>
      </c>
      <c r="M35" s="33">
        <f t="shared" si="4"/>
        <v>9000</v>
      </c>
    </row>
    <row r="36" spans="1:13">
      <c r="A36" s="16">
        <v>35</v>
      </c>
      <c r="B36" s="51">
        <v>605</v>
      </c>
      <c r="C36" s="17">
        <v>6</v>
      </c>
      <c r="D36" s="20" t="s">
        <v>4</v>
      </c>
      <c r="E36" s="20">
        <v>677</v>
      </c>
      <c r="F36" s="20">
        <v>80</v>
      </c>
      <c r="G36" s="51">
        <f t="shared" si="20"/>
        <v>757</v>
      </c>
      <c r="H36" s="42">
        <f t="shared" si="21"/>
        <v>832.7</v>
      </c>
      <c r="I36" s="32">
        <v>5750</v>
      </c>
      <c r="J36" s="46">
        <f>I36*G36</f>
        <v>4352750</v>
      </c>
      <c r="K36" s="46">
        <f>J36*0.95</f>
        <v>4135112.5</v>
      </c>
      <c r="L36" s="46">
        <f>J36*0.8</f>
        <v>3482200</v>
      </c>
      <c r="M36" s="33">
        <f>MROUND((J36*0.025/12),500)</f>
        <v>9000</v>
      </c>
    </row>
    <row r="37" spans="1:13">
      <c r="A37" s="16">
        <v>36</v>
      </c>
      <c r="B37" s="51">
        <v>606</v>
      </c>
      <c r="C37" s="17">
        <v>6</v>
      </c>
      <c r="D37" s="20" t="s">
        <v>15</v>
      </c>
      <c r="E37" s="51">
        <v>858</v>
      </c>
      <c r="F37" s="51">
        <v>96</v>
      </c>
      <c r="G37" s="51">
        <f t="shared" si="20"/>
        <v>954</v>
      </c>
      <c r="H37" s="42">
        <f t="shared" si="21"/>
        <v>1049.4000000000001</v>
      </c>
      <c r="I37" s="32">
        <v>5750</v>
      </c>
      <c r="J37" s="46">
        <f t="shared" ref="J37:J94" si="22">I37*G37</f>
        <v>5485500</v>
      </c>
      <c r="K37" s="46">
        <f t="shared" ref="K37:K94" si="23">J37*0.95</f>
        <v>5211225</v>
      </c>
      <c r="L37" s="46">
        <f t="shared" ref="L37:L94" si="24">J37*0.8</f>
        <v>4388400</v>
      </c>
      <c r="M37" s="33">
        <f t="shared" ref="M37:M94" si="25">MROUND((J37*0.025/12),500)</f>
        <v>11500</v>
      </c>
    </row>
    <row r="38" spans="1:13">
      <c r="A38" s="16">
        <v>37</v>
      </c>
      <c r="B38" s="51">
        <v>607</v>
      </c>
      <c r="C38" s="17">
        <v>6</v>
      </c>
      <c r="D38" s="20" t="s">
        <v>15</v>
      </c>
      <c r="E38" s="51">
        <v>858</v>
      </c>
      <c r="F38" s="51">
        <v>96</v>
      </c>
      <c r="G38" s="51">
        <f t="shared" si="20"/>
        <v>954</v>
      </c>
      <c r="H38" s="42">
        <f t="shared" si="21"/>
        <v>1049.4000000000001</v>
      </c>
      <c r="I38" s="32">
        <v>5750</v>
      </c>
      <c r="J38" s="46">
        <f t="shared" si="22"/>
        <v>5485500</v>
      </c>
      <c r="K38" s="46">
        <f t="shared" si="23"/>
        <v>5211225</v>
      </c>
      <c r="L38" s="46">
        <f t="shared" si="24"/>
        <v>4388400</v>
      </c>
      <c r="M38" s="33">
        <f t="shared" si="25"/>
        <v>11500</v>
      </c>
    </row>
    <row r="39" spans="1:13">
      <c r="A39" s="16">
        <v>38</v>
      </c>
      <c r="B39" s="51">
        <v>701</v>
      </c>
      <c r="C39" s="51">
        <v>7</v>
      </c>
      <c r="D39" s="20" t="s">
        <v>4</v>
      </c>
      <c r="E39" s="20">
        <v>679</v>
      </c>
      <c r="F39" s="20">
        <v>80</v>
      </c>
      <c r="G39" s="20">
        <f t="shared" ref="G39:G45" si="26">E39+F39</f>
        <v>759</v>
      </c>
      <c r="H39" s="42">
        <f t="shared" ref="H39:H45" si="27">G39*1.1</f>
        <v>834.90000000000009</v>
      </c>
      <c r="I39" s="32">
        <v>5750</v>
      </c>
      <c r="J39" s="46">
        <f t="shared" si="22"/>
        <v>4364250</v>
      </c>
      <c r="K39" s="46">
        <f t="shared" si="23"/>
        <v>4146037.5</v>
      </c>
      <c r="L39" s="46">
        <f t="shared" si="24"/>
        <v>3491400</v>
      </c>
      <c r="M39" s="33">
        <f t="shared" si="25"/>
        <v>9000</v>
      </c>
    </row>
    <row r="40" spans="1:13">
      <c r="A40" s="16">
        <v>39</v>
      </c>
      <c r="B40" s="51">
        <v>702</v>
      </c>
      <c r="C40" s="51">
        <v>7</v>
      </c>
      <c r="D40" s="20" t="s">
        <v>15</v>
      </c>
      <c r="E40" s="51">
        <v>858</v>
      </c>
      <c r="F40" s="51">
        <v>68</v>
      </c>
      <c r="G40" s="51">
        <f t="shared" si="26"/>
        <v>926</v>
      </c>
      <c r="H40" s="42">
        <f t="shared" si="27"/>
        <v>1018.6000000000001</v>
      </c>
      <c r="I40" s="32">
        <v>5750</v>
      </c>
      <c r="J40" s="46">
        <f t="shared" si="22"/>
        <v>5324500</v>
      </c>
      <c r="K40" s="46">
        <f t="shared" si="23"/>
        <v>5058275</v>
      </c>
      <c r="L40" s="46">
        <f t="shared" si="24"/>
        <v>4259600</v>
      </c>
      <c r="M40" s="33">
        <f t="shared" si="25"/>
        <v>11000</v>
      </c>
    </row>
    <row r="41" spans="1:13">
      <c r="A41" s="16">
        <v>40</v>
      </c>
      <c r="B41" s="51">
        <v>703</v>
      </c>
      <c r="C41" s="51">
        <v>7</v>
      </c>
      <c r="D41" s="20" t="s">
        <v>15</v>
      </c>
      <c r="E41" s="51">
        <v>858</v>
      </c>
      <c r="F41" s="51">
        <v>68</v>
      </c>
      <c r="G41" s="51">
        <f t="shared" si="26"/>
        <v>926</v>
      </c>
      <c r="H41" s="42">
        <f t="shared" si="27"/>
        <v>1018.6000000000001</v>
      </c>
      <c r="I41" s="32">
        <v>5750</v>
      </c>
      <c r="J41" s="46">
        <f t="shared" si="22"/>
        <v>5324500</v>
      </c>
      <c r="K41" s="46">
        <f t="shared" si="23"/>
        <v>5058275</v>
      </c>
      <c r="L41" s="46">
        <f t="shared" si="24"/>
        <v>4259600</v>
      </c>
      <c r="M41" s="33">
        <f t="shared" si="25"/>
        <v>11000</v>
      </c>
    </row>
    <row r="42" spans="1:13">
      <c r="A42" s="16">
        <v>41</v>
      </c>
      <c r="B42" s="51">
        <v>704</v>
      </c>
      <c r="C42" s="51">
        <v>7</v>
      </c>
      <c r="D42" s="20" t="s">
        <v>4</v>
      </c>
      <c r="E42" s="20">
        <v>677</v>
      </c>
      <c r="F42" s="20">
        <v>80</v>
      </c>
      <c r="G42" s="51">
        <f t="shared" si="26"/>
        <v>757</v>
      </c>
      <c r="H42" s="42">
        <f t="shared" si="27"/>
        <v>832.7</v>
      </c>
      <c r="I42" s="32">
        <v>5750</v>
      </c>
      <c r="J42" s="46">
        <f t="shared" si="22"/>
        <v>4352750</v>
      </c>
      <c r="K42" s="46">
        <f t="shared" si="23"/>
        <v>4135112.5</v>
      </c>
      <c r="L42" s="46">
        <f t="shared" si="24"/>
        <v>3482200</v>
      </c>
      <c r="M42" s="33">
        <f t="shared" si="25"/>
        <v>9000</v>
      </c>
    </row>
    <row r="43" spans="1:13">
      <c r="A43" s="16">
        <v>42</v>
      </c>
      <c r="B43" s="51">
        <v>705</v>
      </c>
      <c r="C43" s="51">
        <v>7</v>
      </c>
      <c r="D43" s="20" t="s">
        <v>4</v>
      </c>
      <c r="E43" s="20">
        <v>677</v>
      </c>
      <c r="F43" s="20">
        <v>80</v>
      </c>
      <c r="G43" s="51">
        <f t="shared" si="26"/>
        <v>757</v>
      </c>
      <c r="H43" s="42">
        <f t="shared" si="27"/>
        <v>832.7</v>
      </c>
      <c r="I43" s="32">
        <v>5750</v>
      </c>
      <c r="J43" s="46">
        <f t="shared" si="22"/>
        <v>4352750</v>
      </c>
      <c r="K43" s="46">
        <f t="shared" si="23"/>
        <v>4135112.5</v>
      </c>
      <c r="L43" s="46">
        <f t="shared" si="24"/>
        <v>3482200</v>
      </c>
      <c r="M43" s="33">
        <f t="shared" si="25"/>
        <v>9000</v>
      </c>
    </row>
    <row r="44" spans="1:13">
      <c r="A44" s="16">
        <v>43</v>
      </c>
      <c r="B44" s="51">
        <v>706</v>
      </c>
      <c r="C44" s="51">
        <v>7</v>
      </c>
      <c r="D44" s="20" t="s">
        <v>15</v>
      </c>
      <c r="E44" s="51">
        <v>858</v>
      </c>
      <c r="F44" s="51">
        <v>96</v>
      </c>
      <c r="G44" s="51">
        <f t="shared" si="26"/>
        <v>954</v>
      </c>
      <c r="H44" s="42">
        <f t="shared" si="27"/>
        <v>1049.4000000000001</v>
      </c>
      <c r="I44" s="32">
        <v>5750</v>
      </c>
      <c r="J44" s="46">
        <f t="shared" si="22"/>
        <v>5485500</v>
      </c>
      <c r="K44" s="46">
        <f t="shared" si="23"/>
        <v>5211225</v>
      </c>
      <c r="L44" s="46">
        <f t="shared" si="24"/>
        <v>4388400</v>
      </c>
      <c r="M44" s="33">
        <f t="shared" si="25"/>
        <v>11500</v>
      </c>
    </row>
    <row r="45" spans="1:13">
      <c r="A45" s="16">
        <v>44</v>
      </c>
      <c r="B45" s="51">
        <v>707</v>
      </c>
      <c r="C45" s="51">
        <v>7</v>
      </c>
      <c r="D45" s="20" t="s">
        <v>15</v>
      </c>
      <c r="E45" s="51">
        <v>858</v>
      </c>
      <c r="F45" s="51">
        <v>96</v>
      </c>
      <c r="G45" s="51">
        <f t="shared" si="26"/>
        <v>954</v>
      </c>
      <c r="H45" s="42">
        <f t="shared" si="27"/>
        <v>1049.4000000000001</v>
      </c>
      <c r="I45" s="32">
        <v>5750</v>
      </c>
      <c r="J45" s="46">
        <f t="shared" si="22"/>
        <v>5485500</v>
      </c>
      <c r="K45" s="46">
        <f t="shared" si="23"/>
        <v>5211225</v>
      </c>
      <c r="L45" s="46">
        <f t="shared" si="24"/>
        <v>4388400</v>
      </c>
      <c r="M45" s="33">
        <f t="shared" si="25"/>
        <v>11500</v>
      </c>
    </row>
    <row r="46" spans="1:13">
      <c r="A46" s="16">
        <v>45</v>
      </c>
      <c r="B46" s="51">
        <v>801</v>
      </c>
      <c r="C46" s="51">
        <v>8</v>
      </c>
      <c r="D46" s="20" t="s">
        <v>4</v>
      </c>
      <c r="E46" s="20">
        <v>679</v>
      </c>
      <c r="F46" s="20">
        <v>80</v>
      </c>
      <c r="G46" s="20">
        <f t="shared" ref="G46:G52" si="28">E46+F46</f>
        <v>759</v>
      </c>
      <c r="H46" s="42">
        <f t="shared" ref="H46:H52" si="29">G46*1.1</f>
        <v>834.90000000000009</v>
      </c>
      <c r="I46" s="32">
        <v>5750</v>
      </c>
      <c r="J46" s="46">
        <f t="shared" si="22"/>
        <v>4364250</v>
      </c>
      <c r="K46" s="46">
        <f t="shared" si="23"/>
        <v>4146037.5</v>
      </c>
      <c r="L46" s="46">
        <f t="shared" si="24"/>
        <v>3491400</v>
      </c>
      <c r="M46" s="33">
        <f t="shared" si="25"/>
        <v>9000</v>
      </c>
    </row>
    <row r="47" spans="1:13">
      <c r="A47" s="16">
        <v>46</v>
      </c>
      <c r="B47" s="51">
        <v>802</v>
      </c>
      <c r="C47" s="51">
        <v>8</v>
      </c>
      <c r="D47" s="20" t="s">
        <v>15</v>
      </c>
      <c r="E47" s="51">
        <v>858</v>
      </c>
      <c r="F47" s="51">
        <v>68</v>
      </c>
      <c r="G47" s="51">
        <f t="shared" si="28"/>
        <v>926</v>
      </c>
      <c r="H47" s="42">
        <f t="shared" si="29"/>
        <v>1018.6000000000001</v>
      </c>
      <c r="I47" s="32">
        <v>5750</v>
      </c>
      <c r="J47" s="46">
        <f t="shared" si="22"/>
        <v>5324500</v>
      </c>
      <c r="K47" s="46">
        <f t="shared" si="23"/>
        <v>5058275</v>
      </c>
      <c r="L47" s="46">
        <f t="shared" si="24"/>
        <v>4259600</v>
      </c>
      <c r="M47" s="33">
        <f t="shared" si="25"/>
        <v>11000</v>
      </c>
    </row>
    <row r="48" spans="1:13">
      <c r="A48" s="16">
        <v>47</v>
      </c>
      <c r="B48" s="51">
        <v>803</v>
      </c>
      <c r="C48" s="51">
        <v>8</v>
      </c>
      <c r="D48" s="20" t="s">
        <v>15</v>
      </c>
      <c r="E48" s="51">
        <v>858</v>
      </c>
      <c r="F48" s="51">
        <v>68</v>
      </c>
      <c r="G48" s="51">
        <f t="shared" si="28"/>
        <v>926</v>
      </c>
      <c r="H48" s="42">
        <f t="shared" si="29"/>
        <v>1018.6000000000001</v>
      </c>
      <c r="I48" s="32">
        <v>5750</v>
      </c>
      <c r="J48" s="46">
        <f t="shared" si="22"/>
        <v>5324500</v>
      </c>
      <c r="K48" s="46">
        <f t="shared" si="23"/>
        <v>5058275</v>
      </c>
      <c r="L48" s="46">
        <f t="shared" si="24"/>
        <v>4259600</v>
      </c>
      <c r="M48" s="33">
        <f t="shared" si="25"/>
        <v>11000</v>
      </c>
    </row>
    <row r="49" spans="1:13">
      <c r="A49" s="16">
        <v>48</v>
      </c>
      <c r="B49" s="51">
        <v>804</v>
      </c>
      <c r="C49" s="51">
        <v>8</v>
      </c>
      <c r="D49" s="20" t="s">
        <v>4</v>
      </c>
      <c r="E49" s="20">
        <v>677</v>
      </c>
      <c r="F49" s="20">
        <v>80</v>
      </c>
      <c r="G49" s="51">
        <f t="shared" si="28"/>
        <v>757</v>
      </c>
      <c r="H49" s="42">
        <f t="shared" si="29"/>
        <v>832.7</v>
      </c>
      <c r="I49" s="32">
        <v>5750</v>
      </c>
      <c r="J49" s="46">
        <f t="shared" si="22"/>
        <v>4352750</v>
      </c>
      <c r="K49" s="46">
        <f t="shared" si="23"/>
        <v>4135112.5</v>
      </c>
      <c r="L49" s="46">
        <f t="shared" si="24"/>
        <v>3482200</v>
      </c>
      <c r="M49" s="33">
        <f t="shared" si="25"/>
        <v>9000</v>
      </c>
    </row>
    <row r="50" spans="1:13">
      <c r="A50" s="16">
        <v>49</v>
      </c>
      <c r="B50" s="51">
        <v>805</v>
      </c>
      <c r="C50" s="51">
        <v>8</v>
      </c>
      <c r="D50" s="20" t="s">
        <v>4</v>
      </c>
      <c r="E50" s="20">
        <v>677</v>
      </c>
      <c r="F50" s="20">
        <v>80</v>
      </c>
      <c r="G50" s="51">
        <f t="shared" si="28"/>
        <v>757</v>
      </c>
      <c r="H50" s="42">
        <f t="shared" si="29"/>
        <v>832.7</v>
      </c>
      <c r="I50" s="32">
        <v>5750</v>
      </c>
      <c r="J50" s="46">
        <f t="shared" si="22"/>
        <v>4352750</v>
      </c>
      <c r="K50" s="46">
        <f t="shared" si="23"/>
        <v>4135112.5</v>
      </c>
      <c r="L50" s="46">
        <f t="shared" si="24"/>
        <v>3482200</v>
      </c>
      <c r="M50" s="33">
        <f t="shared" si="25"/>
        <v>9000</v>
      </c>
    </row>
    <row r="51" spans="1:13">
      <c r="A51" s="16">
        <v>50</v>
      </c>
      <c r="B51" s="51">
        <v>806</v>
      </c>
      <c r="C51" s="51">
        <v>8</v>
      </c>
      <c r="D51" s="20" t="s">
        <v>15</v>
      </c>
      <c r="E51" s="51">
        <v>858</v>
      </c>
      <c r="F51" s="51">
        <v>96</v>
      </c>
      <c r="G51" s="51">
        <f t="shared" si="28"/>
        <v>954</v>
      </c>
      <c r="H51" s="42">
        <f t="shared" si="29"/>
        <v>1049.4000000000001</v>
      </c>
      <c r="I51" s="32">
        <v>5750</v>
      </c>
      <c r="J51" s="46">
        <f t="shared" si="22"/>
        <v>5485500</v>
      </c>
      <c r="K51" s="46">
        <f t="shared" si="23"/>
        <v>5211225</v>
      </c>
      <c r="L51" s="46">
        <f t="shared" si="24"/>
        <v>4388400</v>
      </c>
      <c r="M51" s="33">
        <f t="shared" si="25"/>
        <v>11500</v>
      </c>
    </row>
    <row r="52" spans="1:13">
      <c r="A52" s="16">
        <v>51</v>
      </c>
      <c r="B52" s="51">
        <v>807</v>
      </c>
      <c r="C52" s="51">
        <v>8</v>
      </c>
      <c r="D52" s="20" t="s">
        <v>15</v>
      </c>
      <c r="E52" s="51">
        <v>858</v>
      </c>
      <c r="F52" s="51">
        <v>96</v>
      </c>
      <c r="G52" s="51">
        <f t="shared" si="28"/>
        <v>954</v>
      </c>
      <c r="H52" s="42">
        <f t="shared" si="29"/>
        <v>1049.4000000000001</v>
      </c>
      <c r="I52" s="32">
        <v>5750</v>
      </c>
      <c r="J52" s="46">
        <f t="shared" si="22"/>
        <v>5485500</v>
      </c>
      <c r="K52" s="46">
        <f t="shared" si="23"/>
        <v>5211225</v>
      </c>
      <c r="L52" s="46">
        <f t="shared" si="24"/>
        <v>4388400</v>
      </c>
      <c r="M52" s="33">
        <f t="shared" si="25"/>
        <v>11500</v>
      </c>
    </row>
    <row r="53" spans="1:13">
      <c r="A53" s="16">
        <v>52</v>
      </c>
      <c r="B53" s="51">
        <v>901</v>
      </c>
      <c r="C53" s="51">
        <v>9</v>
      </c>
      <c r="D53" s="20" t="s">
        <v>4</v>
      </c>
      <c r="E53" s="20">
        <v>679</v>
      </c>
      <c r="F53" s="20">
        <v>80</v>
      </c>
      <c r="G53" s="20">
        <f t="shared" ref="G53:G59" si="30">E53+F53</f>
        <v>759</v>
      </c>
      <c r="H53" s="42">
        <f t="shared" ref="H53:H59" si="31">G53*1.1</f>
        <v>834.90000000000009</v>
      </c>
      <c r="I53" s="32">
        <v>5750</v>
      </c>
      <c r="J53" s="46">
        <f t="shared" si="22"/>
        <v>4364250</v>
      </c>
      <c r="K53" s="46">
        <f t="shared" si="23"/>
        <v>4146037.5</v>
      </c>
      <c r="L53" s="46">
        <f t="shared" si="24"/>
        <v>3491400</v>
      </c>
      <c r="M53" s="33">
        <f t="shared" si="25"/>
        <v>9000</v>
      </c>
    </row>
    <row r="54" spans="1:13">
      <c r="A54" s="16">
        <v>53</v>
      </c>
      <c r="B54" s="51">
        <v>902</v>
      </c>
      <c r="C54" s="51">
        <v>9</v>
      </c>
      <c r="D54" s="20" t="s">
        <v>15</v>
      </c>
      <c r="E54" s="51">
        <v>858</v>
      </c>
      <c r="F54" s="51">
        <v>68</v>
      </c>
      <c r="G54" s="51">
        <f t="shared" si="30"/>
        <v>926</v>
      </c>
      <c r="H54" s="42">
        <f t="shared" si="31"/>
        <v>1018.6000000000001</v>
      </c>
      <c r="I54" s="32">
        <v>5750</v>
      </c>
      <c r="J54" s="46">
        <f t="shared" si="22"/>
        <v>5324500</v>
      </c>
      <c r="K54" s="46">
        <f t="shared" si="23"/>
        <v>5058275</v>
      </c>
      <c r="L54" s="46">
        <f t="shared" si="24"/>
        <v>4259600</v>
      </c>
      <c r="M54" s="33">
        <f t="shared" si="25"/>
        <v>11000</v>
      </c>
    </row>
    <row r="55" spans="1:13">
      <c r="A55" s="16">
        <v>54</v>
      </c>
      <c r="B55" s="51">
        <v>903</v>
      </c>
      <c r="C55" s="51">
        <v>9</v>
      </c>
      <c r="D55" s="20" t="s">
        <v>15</v>
      </c>
      <c r="E55" s="51">
        <v>858</v>
      </c>
      <c r="F55" s="51">
        <v>68</v>
      </c>
      <c r="G55" s="51">
        <f t="shared" si="30"/>
        <v>926</v>
      </c>
      <c r="H55" s="42">
        <f t="shared" si="31"/>
        <v>1018.6000000000001</v>
      </c>
      <c r="I55" s="32">
        <v>5750</v>
      </c>
      <c r="J55" s="46">
        <f t="shared" si="22"/>
        <v>5324500</v>
      </c>
      <c r="K55" s="46">
        <f t="shared" si="23"/>
        <v>5058275</v>
      </c>
      <c r="L55" s="46">
        <f t="shared" si="24"/>
        <v>4259600</v>
      </c>
      <c r="M55" s="33">
        <f t="shared" si="25"/>
        <v>11000</v>
      </c>
    </row>
    <row r="56" spans="1:13">
      <c r="A56" s="16">
        <v>55</v>
      </c>
      <c r="B56" s="51">
        <v>904</v>
      </c>
      <c r="C56" s="51">
        <v>9</v>
      </c>
      <c r="D56" s="20" t="s">
        <v>4</v>
      </c>
      <c r="E56" s="20">
        <v>677</v>
      </c>
      <c r="F56" s="20">
        <v>80</v>
      </c>
      <c r="G56" s="51">
        <f t="shared" si="30"/>
        <v>757</v>
      </c>
      <c r="H56" s="42">
        <f t="shared" si="31"/>
        <v>832.7</v>
      </c>
      <c r="I56" s="32">
        <v>5750</v>
      </c>
      <c r="J56" s="46">
        <f t="shared" si="22"/>
        <v>4352750</v>
      </c>
      <c r="K56" s="46">
        <f t="shared" si="23"/>
        <v>4135112.5</v>
      </c>
      <c r="L56" s="46">
        <f t="shared" si="24"/>
        <v>3482200</v>
      </c>
      <c r="M56" s="33">
        <f t="shared" si="25"/>
        <v>9000</v>
      </c>
    </row>
    <row r="57" spans="1:13">
      <c r="A57" s="16">
        <v>56</v>
      </c>
      <c r="B57" s="51">
        <v>905</v>
      </c>
      <c r="C57" s="51">
        <v>9</v>
      </c>
      <c r="D57" s="20" t="s">
        <v>4</v>
      </c>
      <c r="E57" s="20">
        <v>677</v>
      </c>
      <c r="F57" s="20">
        <v>80</v>
      </c>
      <c r="G57" s="51">
        <f t="shared" si="30"/>
        <v>757</v>
      </c>
      <c r="H57" s="42">
        <f t="shared" si="31"/>
        <v>832.7</v>
      </c>
      <c r="I57" s="32">
        <v>5750</v>
      </c>
      <c r="J57" s="46">
        <f t="shared" si="22"/>
        <v>4352750</v>
      </c>
      <c r="K57" s="46">
        <f t="shared" si="23"/>
        <v>4135112.5</v>
      </c>
      <c r="L57" s="46">
        <f t="shared" si="24"/>
        <v>3482200</v>
      </c>
      <c r="M57" s="33">
        <f t="shared" si="25"/>
        <v>9000</v>
      </c>
    </row>
    <row r="58" spans="1:13">
      <c r="A58" s="16">
        <v>57</v>
      </c>
      <c r="B58" s="51">
        <v>906</v>
      </c>
      <c r="C58" s="51">
        <v>9</v>
      </c>
      <c r="D58" s="20" t="s">
        <v>15</v>
      </c>
      <c r="E58" s="51">
        <v>858</v>
      </c>
      <c r="F58" s="51">
        <v>96</v>
      </c>
      <c r="G58" s="51">
        <f t="shared" si="30"/>
        <v>954</v>
      </c>
      <c r="H58" s="42">
        <f t="shared" si="31"/>
        <v>1049.4000000000001</v>
      </c>
      <c r="I58" s="32">
        <v>5750</v>
      </c>
      <c r="J58" s="46">
        <f t="shared" si="22"/>
        <v>5485500</v>
      </c>
      <c r="K58" s="46">
        <f t="shared" si="23"/>
        <v>5211225</v>
      </c>
      <c r="L58" s="46">
        <f t="shared" si="24"/>
        <v>4388400</v>
      </c>
      <c r="M58" s="33">
        <f t="shared" si="25"/>
        <v>11500</v>
      </c>
    </row>
    <row r="59" spans="1:13">
      <c r="A59" s="16">
        <v>58</v>
      </c>
      <c r="B59" s="51">
        <v>907</v>
      </c>
      <c r="C59" s="51">
        <v>9</v>
      </c>
      <c r="D59" s="20" t="s">
        <v>15</v>
      </c>
      <c r="E59" s="51">
        <v>858</v>
      </c>
      <c r="F59" s="51">
        <v>96</v>
      </c>
      <c r="G59" s="51">
        <f t="shared" si="30"/>
        <v>954</v>
      </c>
      <c r="H59" s="42">
        <f t="shared" si="31"/>
        <v>1049.4000000000001</v>
      </c>
      <c r="I59" s="32">
        <v>5750</v>
      </c>
      <c r="J59" s="46">
        <f t="shared" si="22"/>
        <v>5485500</v>
      </c>
      <c r="K59" s="46">
        <f t="shared" si="23"/>
        <v>5211225</v>
      </c>
      <c r="L59" s="46">
        <f t="shared" si="24"/>
        <v>4388400</v>
      </c>
      <c r="M59" s="33">
        <f t="shared" si="25"/>
        <v>11500</v>
      </c>
    </row>
    <row r="60" spans="1:13">
      <c r="A60" s="16">
        <v>59</v>
      </c>
      <c r="B60" s="51">
        <v>1001</v>
      </c>
      <c r="C60" s="51">
        <v>10</v>
      </c>
      <c r="D60" s="20" t="s">
        <v>4</v>
      </c>
      <c r="E60" s="20">
        <v>679</v>
      </c>
      <c r="F60" s="20">
        <v>80</v>
      </c>
      <c r="G60" s="20">
        <f t="shared" ref="G60:G66" si="32">E60+F60</f>
        <v>759</v>
      </c>
      <c r="H60" s="42">
        <f t="shared" ref="H60:H66" si="33">G60*1.1</f>
        <v>834.90000000000009</v>
      </c>
      <c r="I60" s="32">
        <v>5750</v>
      </c>
      <c r="J60" s="46">
        <f t="shared" si="22"/>
        <v>4364250</v>
      </c>
      <c r="K60" s="46">
        <f t="shared" si="23"/>
        <v>4146037.5</v>
      </c>
      <c r="L60" s="46">
        <f t="shared" si="24"/>
        <v>3491400</v>
      </c>
      <c r="M60" s="33">
        <f t="shared" si="25"/>
        <v>9000</v>
      </c>
    </row>
    <row r="61" spans="1:13">
      <c r="A61" s="16">
        <v>60</v>
      </c>
      <c r="B61" s="51">
        <v>1002</v>
      </c>
      <c r="C61" s="51">
        <v>10</v>
      </c>
      <c r="D61" s="20" t="s">
        <v>15</v>
      </c>
      <c r="E61" s="51">
        <v>858</v>
      </c>
      <c r="F61" s="51">
        <v>68</v>
      </c>
      <c r="G61" s="51">
        <f t="shared" si="32"/>
        <v>926</v>
      </c>
      <c r="H61" s="42">
        <f t="shared" si="33"/>
        <v>1018.6000000000001</v>
      </c>
      <c r="I61" s="32">
        <v>5750</v>
      </c>
      <c r="J61" s="46">
        <f t="shared" si="22"/>
        <v>5324500</v>
      </c>
      <c r="K61" s="46">
        <f t="shared" si="23"/>
        <v>5058275</v>
      </c>
      <c r="L61" s="46">
        <f t="shared" si="24"/>
        <v>4259600</v>
      </c>
      <c r="M61" s="33">
        <f t="shared" si="25"/>
        <v>11000</v>
      </c>
    </row>
    <row r="62" spans="1:13">
      <c r="A62" s="16">
        <v>61</v>
      </c>
      <c r="B62" s="51">
        <v>1003</v>
      </c>
      <c r="C62" s="51">
        <v>10</v>
      </c>
      <c r="D62" s="20" t="s">
        <v>15</v>
      </c>
      <c r="E62" s="51">
        <v>858</v>
      </c>
      <c r="F62" s="51">
        <v>68</v>
      </c>
      <c r="G62" s="51">
        <f t="shared" si="32"/>
        <v>926</v>
      </c>
      <c r="H62" s="42">
        <f t="shared" si="33"/>
        <v>1018.6000000000001</v>
      </c>
      <c r="I62" s="32">
        <v>5750</v>
      </c>
      <c r="J62" s="46">
        <f t="shared" si="22"/>
        <v>5324500</v>
      </c>
      <c r="K62" s="46">
        <f t="shared" si="23"/>
        <v>5058275</v>
      </c>
      <c r="L62" s="46">
        <f t="shared" si="24"/>
        <v>4259600</v>
      </c>
      <c r="M62" s="33">
        <f t="shared" si="25"/>
        <v>11000</v>
      </c>
    </row>
    <row r="63" spans="1:13">
      <c r="A63" s="16">
        <v>62</v>
      </c>
      <c r="B63" s="51">
        <v>1004</v>
      </c>
      <c r="C63" s="51">
        <v>10</v>
      </c>
      <c r="D63" s="20" t="s">
        <v>4</v>
      </c>
      <c r="E63" s="20">
        <v>677</v>
      </c>
      <c r="F63" s="20">
        <v>80</v>
      </c>
      <c r="G63" s="51">
        <f t="shared" si="32"/>
        <v>757</v>
      </c>
      <c r="H63" s="42">
        <f t="shared" si="33"/>
        <v>832.7</v>
      </c>
      <c r="I63" s="32">
        <v>5750</v>
      </c>
      <c r="J63" s="46">
        <f t="shared" si="22"/>
        <v>4352750</v>
      </c>
      <c r="K63" s="46">
        <f t="shared" si="23"/>
        <v>4135112.5</v>
      </c>
      <c r="L63" s="46">
        <f t="shared" si="24"/>
        <v>3482200</v>
      </c>
      <c r="M63" s="33">
        <f t="shared" si="25"/>
        <v>9000</v>
      </c>
    </row>
    <row r="64" spans="1:13">
      <c r="A64" s="16">
        <v>63</v>
      </c>
      <c r="B64" s="51">
        <v>1005</v>
      </c>
      <c r="C64" s="51">
        <v>10</v>
      </c>
      <c r="D64" s="20" t="s">
        <v>4</v>
      </c>
      <c r="E64" s="20">
        <v>677</v>
      </c>
      <c r="F64" s="20">
        <v>80</v>
      </c>
      <c r="G64" s="51">
        <f t="shared" si="32"/>
        <v>757</v>
      </c>
      <c r="H64" s="42">
        <f t="shared" si="33"/>
        <v>832.7</v>
      </c>
      <c r="I64" s="32">
        <v>5750</v>
      </c>
      <c r="J64" s="46">
        <f t="shared" si="22"/>
        <v>4352750</v>
      </c>
      <c r="K64" s="46">
        <f t="shared" si="23"/>
        <v>4135112.5</v>
      </c>
      <c r="L64" s="46">
        <f t="shared" si="24"/>
        <v>3482200</v>
      </c>
      <c r="M64" s="33">
        <f t="shared" si="25"/>
        <v>9000</v>
      </c>
    </row>
    <row r="65" spans="1:13">
      <c r="A65" s="16">
        <v>64</v>
      </c>
      <c r="B65" s="51">
        <v>1006</v>
      </c>
      <c r="C65" s="51">
        <v>10</v>
      </c>
      <c r="D65" s="20" t="s">
        <v>15</v>
      </c>
      <c r="E65" s="51">
        <v>858</v>
      </c>
      <c r="F65" s="51">
        <v>96</v>
      </c>
      <c r="G65" s="51">
        <f t="shared" si="32"/>
        <v>954</v>
      </c>
      <c r="H65" s="42">
        <f t="shared" si="33"/>
        <v>1049.4000000000001</v>
      </c>
      <c r="I65" s="32">
        <v>5750</v>
      </c>
      <c r="J65" s="46">
        <f t="shared" si="22"/>
        <v>5485500</v>
      </c>
      <c r="K65" s="46">
        <f t="shared" si="23"/>
        <v>5211225</v>
      </c>
      <c r="L65" s="46">
        <f t="shared" si="24"/>
        <v>4388400</v>
      </c>
      <c r="M65" s="33">
        <f t="shared" si="25"/>
        <v>11500</v>
      </c>
    </row>
    <row r="66" spans="1:13">
      <c r="A66" s="16">
        <v>65</v>
      </c>
      <c r="B66" s="51">
        <v>1007</v>
      </c>
      <c r="C66" s="51">
        <v>10</v>
      </c>
      <c r="D66" s="20" t="s">
        <v>15</v>
      </c>
      <c r="E66" s="51">
        <v>858</v>
      </c>
      <c r="F66" s="51">
        <v>96</v>
      </c>
      <c r="G66" s="51">
        <f t="shared" si="32"/>
        <v>954</v>
      </c>
      <c r="H66" s="42">
        <f t="shared" si="33"/>
        <v>1049.4000000000001</v>
      </c>
      <c r="I66" s="32">
        <v>5750</v>
      </c>
      <c r="J66" s="46">
        <f t="shared" si="22"/>
        <v>5485500</v>
      </c>
      <c r="K66" s="46">
        <f t="shared" si="23"/>
        <v>5211225</v>
      </c>
      <c r="L66" s="46">
        <f t="shared" si="24"/>
        <v>4388400</v>
      </c>
      <c r="M66" s="33">
        <f t="shared" si="25"/>
        <v>11500</v>
      </c>
    </row>
    <row r="67" spans="1:13">
      <c r="A67" s="16">
        <v>66</v>
      </c>
      <c r="B67" s="51">
        <v>1101</v>
      </c>
      <c r="C67" s="51">
        <v>11</v>
      </c>
      <c r="D67" s="20" t="s">
        <v>4</v>
      </c>
      <c r="E67" s="20">
        <v>679</v>
      </c>
      <c r="F67" s="20">
        <v>80</v>
      </c>
      <c r="G67" s="20">
        <f t="shared" ref="G67:G73" si="34">E67+F67</f>
        <v>759</v>
      </c>
      <c r="H67" s="42">
        <f t="shared" ref="H67:H73" si="35">G67*1.1</f>
        <v>834.90000000000009</v>
      </c>
      <c r="I67" s="32">
        <v>5800</v>
      </c>
      <c r="J67" s="46">
        <f t="shared" si="22"/>
        <v>4402200</v>
      </c>
      <c r="K67" s="46">
        <f t="shared" si="23"/>
        <v>4182090</v>
      </c>
      <c r="L67" s="46">
        <f t="shared" si="24"/>
        <v>3521760</v>
      </c>
      <c r="M67" s="33">
        <f t="shared" si="25"/>
        <v>9000</v>
      </c>
    </row>
    <row r="68" spans="1:13">
      <c r="A68" s="16">
        <v>67</v>
      </c>
      <c r="B68" s="51">
        <v>1102</v>
      </c>
      <c r="C68" s="51">
        <v>11</v>
      </c>
      <c r="D68" s="20" t="s">
        <v>15</v>
      </c>
      <c r="E68" s="51">
        <v>858</v>
      </c>
      <c r="F68" s="51">
        <v>68</v>
      </c>
      <c r="G68" s="51">
        <f t="shared" si="34"/>
        <v>926</v>
      </c>
      <c r="H68" s="42">
        <f t="shared" si="35"/>
        <v>1018.6000000000001</v>
      </c>
      <c r="I68" s="32">
        <v>5800</v>
      </c>
      <c r="J68" s="46">
        <f t="shared" si="22"/>
        <v>5370800</v>
      </c>
      <c r="K68" s="46">
        <f t="shared" si="23"/>
        <v>5102260</v>
      </c>
      <c r="L68" s="46">
        <f t="shared" si="24"/>
        <v>4296640</v>
      </c>
      <c r="M68" s="33">
        <f t="shared" si="25"/>
        <v>11000</v>
      </c>
    </row>
    <row r="69" spans="1:13">
      <c r="A69" s="16">
        <v>68</v>
      </c>
      <c r="B69" s="51">
        <v>1103</v>
      </c>
      <c r="C69" s="51">
        <v>11</v>
      </c>
      <c r="D69" s="20" t="s">
        <v>15</v>
      </c>
      <c r="E69" s="51">
        <v>858</v>
      </c>
      <c r="F69" s="51">
        <v>68</v>
      </c>
      <c r="G69" s="51">
        <f t="shared" si="34"/>
        <v>926</v>
      </c>
      <c r="H69" s="42">
        <f t="shared" si="35"/>
        <v>1018.6000000000001</v>
      </c>
      <c r="I69" s="32">
        <v>5800</v>
      </c>
      <c r="J69" s="46">
        <f t="shared" si="22"/>
        <v>5370800</v>
      </c>
      <c r="K69" s="46">
        <f t="shared" si="23"/>
        <v>5102260</v>
      </c>
      <c r="L69" s="46">
        <f t="shared" si="24"/>
        <v>4296640</v>
      </c>
      <c r="M69" s="33">
        <f t="shared" si="25"/>
        <v>11000</v>
      </c>
    </row>
    <row r="70" spans="1:13">
      <c r="A70" s="16">
        <v>69</v>
      </c>
      <c r="B70" s="51">
        <v>1104</v>
      </c>
      <c r="C70" s="51">
        <v>11</v>
      </c>
      <c r="D70" s="20" t="s">
        <v>4</v>
      </c>
      <c r="E70" s="20">
        <v>677</v>
      </c>
      <c r="F70" s="20">
        <v>80</v>
      </c>
      <c r="G70" s="51">
        <f t="shared" si="34"/>
        <v>757</v>
      </c>
      <c r="H70" s="42">
        <f t="shared" si="35"/>
        <v>832.7</v>
      </c>
      <c r="I70" s="32">
        <v>5800</v>
      </c>
      <c r="J70" s="46">
        <f>I70*G70</f>
        <v>4390600</v>
      </c>
      <c r="K70" s="46">
        <f t="shared" si="23"/>
        <v>4171070</v>
      </c>
      <c r="L70" s="46">
        <f t="shared" si="24"/>
        <v>3512480</v>
      </c>
      <c r="M70" s="33">
        <f t="shared" si="25"/>
        <v>9000</v>
      </c>
    </row>
    <row r="71" spans="1:13">
      <c r="A71" s="16">
        <v>70</v>
      </c>
      <c r="B71" s="51">
        <v>1105</v>
      </c>
      <c r="C71" s="51">
        <v>11</v>
      </c>
      <c r="D71" s="20" t="s">
        <v>4</v>
      </c>
      <c r="E71" s="20">
        <v>677</v>
      </c>
      <c r="F71" s="20">
        <v>80</v>
      </c>
      <c r="G71" s="51">
        <f t="shared" si="34"/>
        <v>757</v>
      </c>
      <c r="H71" s="42">
        <f t="shared" si="35"/>
        <v>832.7</v>
      </c>
      <c r="I71" s="32">
        <v>5800</v>
      </c>
      <c r="J71" s="46">
        <f t="shared" si="22"/>
        <v>4390600</v>
      </c>
      <c r="K71" s="46">
        <f t="shared" si="23"/>
        <v>4171070</v>
      </c>
      <c r="L71" s="46">
        <f t="shared" si="24"/>
        <v>3512480</v>
      </c>
      <c r="M71" s="33">
        <f t="shared" si="25"/>
        <v>9000</v>
      </c>
    </row>
    <row r="72" spans="1:13">
      <c r="A72" s="16">
        <v>71</v>
      </c>
      <c r="B72" s="51">
        <v>1106</v>
      </c>
      <c r="C72" s="51">
        <v>11</v>
      </c>
      <c r="D72" s="20" t="s">
        <v>15</v>
      </c>
      <c r="E72" s="51">
        <v>858</v>
      </c>
      <c r="F72" s="51">
        <v>96</v>
      </c>
      <c r="G72" s="51">
        <f t="shared" si="34"/>
        <v>954</v>
      </c>
      <c r="H72" s="42">
        <f t="shared" si="35"/>
        <v>1049.4000000000001</v>
      </c>
      <c r="I72" s="32">
        <v>5800</v>
      </c>
      <c r="J72" s="46">
        <f t="shared" si="22"/>
        <v>5533200</v>
      </c>
      <c r="K72" s="46">
        <f t="shared" si="23"/>
        <v>5256540</v>
      </c>
      <c r="L72" s="46">
        <f t="shared" si="24"/>
        <v>4426560</v>
      </c>
      <c r="M72" s="33">
        <f t="shared" si="25"/>
        <v>11500</v>
      </c>
    </row>
    <row r="73" spans="1:13">
      <c r="A73" s="16">
        <v>72</v>
      </c>
      <c r="B73" s="51">
        <v>1107</v>
      </c>
      <c r="C73" s="51">
        <v>11</v>
      </c>
      <c r="D73" s="20" t="s">
        <v>15</v>
      </c>
      <c r="E73" s="51">
        <v>858</v>
      </c>
      <c r="F73" s="51">
        <v>96</v>
      </c>
      <c r="G73" s="51">
        <f t="shared" si="34"/>
        <v>954</v>
      </c>
      <c r="H73" s="42">
        <f t="shared" si="35"/>
        <v>1049.4000000000001</v>
      </c>
      <c r="I73" s="32">
        <v>5800</v>
      </c>
      <c r="J73" s="46">
        <f t="shared" si="22"/>
        <v>5533200</v>
      </c>
      <c r="K73" s="46">
        <f t="shared" si="23"/>
        <v>5256540</v>
      </c>
      <c r="L73" s="46">
        <f t="shared" si="24"/>
        <v>4426560</v>
      </c>
      <c r="M73" s="33">
        <f t="shared" si="25"/>
        <v>11500</v>
      </c>
    </row>
    <row r="74" spans="1:13">
      <c r="A74" s="16">
        <v>73</v>
      </c>
      <c r="B74" s="51">
        <v>1201</v>
      </c>
      <c r="C74" s="51">
        <v>12</v>
      </c>
      <c r="D74" s="20" t="s">
        <v>4</v>
      </c>
      <c r="E74" s="20">
        <v>679</v>
      </c>
      <c r="F74" s="20">
        <v>80</v>
      </c>
      <c r="G74" s="20">
        <f t="shared" ref="G74:G80" si="36">E74+F74</f>
        <v>759</v>
      </c>
      <c r="H74" s="42">
        <f t="shared" ref="H74:H80" si="37">G74*1.1</f>
        <v>834.90000000000009</v>
      </c>
      <c r="I74" s="32">
        <v>5800</v>
      </c>
      <c r="J74" s="46">
        <f t="shared" si="22"/>
        <v>4402200</v>
      </c>
      <c r="K74" s="46">
        <f t="shared" si="23"/>
        <v>4182090</v>
      </c>
      <c r="L74" s="46">
        <f t="shared" si="24"/>
        <v>3521760</v>
      </c>
      <c r="M74" s="33">
        <f t="shared" si="25"/>
        <v>9000</v>
      </c>
    </row>
    <row r="75" spans="1:13">
      <c r="A75" s="16">
        <v>74</v>
      </c>
      <c r="B75" s="51">
        <v>1202</v>
      </c>
      <c r="C75" s="51">
        <v>12</v>
      </c>
      <c r="D75" s="20" t="s">
        <v>15</v>
      </c>
      <c r="E75" s="51">
        <v>858</v>
      </c>
      <c r="F75" s="51">
        <v>68</v>
      </c>
      <c r="G75" s="51">
        <f t="shared" si="36"/>
        <v>926</v>
      </c>
      <c r="H75" s="42">
        <f t="shared" si="37"/>
        <v>1018.6000000000001</v>
      </c>
      <c r="I75" s="32">
        <v>5800</v>
      </c>
      <c r="J75" s="46">
        <f t="shared" si="22"/>
        <v>5370800</v>
      </c>
      <c r="K75" s="46">
        <f t="shared" si="23"/>
        <v>5102260</v>
      </c>
      <c r="L75" s="46">
        <f t="shared" si="24"/>
        <v>4296640</v>
      </c>
      <c r="M75" s="33">
        <f t="shared" si="25"/>
        <v>11000</v>
      </c>
    </row>
    <row r="76" spans="1:13">
      <c r="A76" s="16">
        <v>75</v>
      </c>
      <c r="B76" s="51">
        <v>1203</v>
      </c>
      <c r="C76" s="51">
        <v>12</v>
      </c>
      <c r="D76" s="20" t="s">
        <v>15</v>
      </c>
      <c r="E76" s="51">
        <v>858</v>
      </c>
      <c r="F76" s="51">
        <v>68</v>
      </c>
      <c r="G76" s="51">
        <f t="shared" si="36"/>
        <v>926</v>
      </c>
      <c r="H76" s="42">
        <f t="shared" si="37"/>
        <v>1018.6000000000001</v>
      </c>
      <c r="I76" s="32">
        <v>5800</v>
      </c>
      <c r="J76" s="46">
        <f t="shared" si="22"/>
        <v>5370800</v>
      </c>
      <c r="K76" s="46">
        <f t="shared" si="23"/>
        <v>5102260</v>
      </c>
      <c r="L76" s="46">
        <f t="shared" si="24"/>
        <v>4296640</v>
      </c>
      <c r="M76" s="33">
        <f t="shared" si="25"/>
        <v>11000</v>
      </c>
    </row>
    <row r="77" spans="1:13">
      <c r="A77" s="16">
        <v>76</v>
      </c>
      <c r="B77" s="51">
        <v>1204</v>
      </c>
      <c r="C77" s="51">
        <v>12</v>
      </c>
      <c r="D77" s="20" t="s">
        <v>4</v>
      </c>
      <c r="E77" s="20">
        <v>677</v>
      </c>
      <c r="F77" s="20">
        <v>80</v>
      </c>
      <c r="G77" s="51">
        <f t="shared" si="36"/>
        <v>757</v>
      </c>
      <c r="H77" s="42">
        <f t="shared" si="37"/>
        <v>832.7</v>
      </c>
      <c r="I77" s="32">
        <v>5800</v>
      </c>
      <c r="J77" s="46">
        <f t="shared" si="22"/>
        <v>4390600</v>
      </c>
      <c r="K77" s="46">
        <f t="shared" si="23"/>
        <v>4171070</v>
      </c>
      <c r="L77" s="46">
        <f t="shared" si="24"/>
        <v>3512480</v>
      </c>
      <c r="M77" s="33">
        <f t="shared" si="25"/>
        <v>9000</v>
      </c>
    </row>
    <row r="78" spans="1:13">
      <c r="A78" s="16">
        <v>77</v>
      </c>
      <c r="B78" s="51">
        <v>1205</v>
      </c>
      <c r="C78" s="51">
        <v>12</v>
      </c>
      <c r="D78" s="20" t="s">
        <v>4</v>
      </c>
      <c r="E78" s="20">
        <v>677</v>
      </c>
      <c r="F78" s="20">
        <v>80</v>
      </c>
      <c r="G78" s="51">
        <f t="shared" si="36"/>
        <v>757</v>
      </c>
      <c r="H78" s="42">
        <f t="shared" si="37"/>
        <v>832.7</v>
      </c>
      <c r="I78" s="32">
        <v>5800</v>
      </c>
      <c r="J78" s="46">
        <f t="shared" si="22"/>
        <v>4390600</v>
      </c>
      <c r="K78" s="46">
        <f t="shared" si="23"/>
        <v>4171070</v>
      </c>
      <c r="L78" s="46">
        <f t="shared" si="24"/>
        <v>3512480</v>
      </c>
      <c r="M78" s="33">
        <f t="shared" si="25"/>
        <v>9000</v>
      </c>
    </row>
    <row r="79" spans="1:13">
      <c r="A79" s="16">
        <v>78</v>
      </c>
      <c r="B79" s="51">
        <v>1206</v>
      </c>
      <c r="C79" s="51">
        <v>12</v>
      </c>
      <c r="D79" s="20" t="s">
        <v>15</v>
      </c>
      <c r="E79" s="51">
        <v>858</v>
      </c>
      <c r="F79" s="51">
        <v>96</v>
      </c>
      <c r="G79" s="51">
        <f t="shared" si="36"/>
        <v>954</v>
      </c>
      <c r="H79" s="42">
        <f t="shared" si="37"/>
        <v>1049.4000000000001</v>
      </c>
      <c r="I79" s="32">
        <v>5800</v>
      </c>
      <c r="J79" s="46">
        <f t="shared" si="22"/>
        <v>5533200</v>
      </c>
      <c r="K79" s="46">
        <f t="shared" si="23"/>
        <v>5256540</v>
      </c>
      <c r="L79" s="46">
        <f t="shared" si="24"/>
        <v>4426560</v>
      </c>
      <c r="M79" s="33">
        <f t="shared" si="25"/>
        <v>11500</v>
      </c>
    </row>
    <row r="80" spans="1:13">
      <c r="A80" s="16">
        <v>79</v>
      </c>
      <c r="B80" s="51">
        <v>1207</v>
      </c>
      <c r="C80" s="51">
        <v>12</v>
      </c>
      <c r="D80" s="20" t="s">
        <v>15</v>
      </c>
      <c r="E80" s="51">
        <v>858</v>
      </c>
      <c r="F80" s="51">
        <v>96</v>
      </c>
      <c r="G80" s="51">
        <f t="shared" si="36"/>
        <v>954</v>
      </c>
      <c r="H80" s="42">
        <f t="shared" si="37"/>
        <v>1049.4000000000001</v>
      </c>
      <c r="I80" s="32">
        <v>5800</v>
      </c>
      <c r="J80" s="46">
        <f t="shared" si="22"/>
        <v>5533200</v>
      </c>
      <c r="K80" s="46">
        <f t="shared" si="23"/>
        <v>5256540</v>
      </c>
      <c r="L80" s="46">
        <f t="shared" si="24"/>
        <v>4426560</v>
      </c>
      <c r="M80" s="33">
        <f t="shared" si="25"/>
        <v>11500</v>
      </c>
    </row>
    <row r="81" spans="1:13">
      <c r="A81" s="16">
        <v>80</v>
      </c>
      <c r="B81" s="51">
        <v>1301</v>
      </c>
      <c r="C81" s="51">
        <v>13</v>
      </c>
      <c r="D81" s="20" t="s">
        <v>4</v>
      </c>
      <c r="E81" s="20">
        <v>679</v>
      </c>
      <c r="F81" s="20">
        <v>80</v>
      </c>
      <c r="G81" s="20">
        <f t="shared" ref="G81:G87" si="38">E81+F81</f>
        <v>759</v>
      </c>
      <c r="H81" s="42">
        <f t="shared" ref="H81:H87" si="39">G81*1.1</f>
        <v>834.90000000000009</v>
      </c>
      <c r="I81" s="32">
        <v>5800</v>
      </c>
      <c r="J81" s="46">
        <f t="shared" si="22"/>
        <v>4402200</v>
      </c>
      <c r="K81" s="46">
        <f t="shared" si="23"/>
        <v>4182090</v>
      </c>
      <c r="L81" s="46">
        <f t="shared" si="24"/>
        <v>3521760</v>
      </c>
      <c r="M81" s="33">
        <f t="shared" si="25"/>
        <v>9000</v>
      </c>
    </row>
    <row r="82" spans="1:13">
      <c r="A82" s="16">
        <v>81</v>
      </c>
      <c r="B82" s="51">
        <v>1302</v>
      </c>
      <c r="C82" s="51">
        <v>13</v>
      </c>
      <c r="D82" s="20" t="s">
        <v>15</v>
      </c>
      <c r="E82" s="51">
        <v>858</v>
      </c>
      <c r="F82" s="51">
        <v>68</v>
      </c>
      <c r="G82" s="51">
        <f t="shared" si="38"/>
        <v>926</v>
      </c>
      <c r="H82" s="42">
        <f t="shared" si="39"/>
        <v>1018.6000000000001</v>
      </c>
      <c r="I82" s="32">
        <v>5800</v>
      </c>
      <c r="J82" s="46">
        <f t="shared" si="22"/>
        <v>5370800</v>
      </c>
      <c r="K82" s="46">
        <f t="shared" si="23"/>
        <v>5102260</v>
      </c>
      <c r="L82" s="46">
        <f t="shared" si="24"/>
        <v>4296640</v>
      </c>
      <c r="M82" s="33">
        <f t="shared" si="25"/>
        <v>11000</v>
      </c>
    </row>
    <row r="83" spans="1:13">
      <c r="A83" s="16">
        <v>82</v>
      </c>
      <c r="B83" s="51">
        <v>1303</v>
      </c>
      <c r="C83" s="51">
        <v>13</v>
      </c>
      <c r="D83" s="20" t="s">
        <v>15</v>
      </c>
      <c r="E83" s="51">
        <v>858</v>
      </c>
      <c r="F83" s="51">
        <v>68</v>
      </c>
      <c r="G83" s="51">
        <f t="shared" si="38"/>
        <v>926</v>
      </c>
      <c r="H83" s="42">
        <f t="shared" si="39"/>
        <v>1018.6000000000001</v>
      </c>
      <c r="I83" s="32">
        <v>5800</v>
      </c>
      <c r="J83" s="46">
        <f t="shared" si="22"/>
        <v>5370800</v>
      </c>
      <c r="K83" s="46">
        <f t="shared" si="23"/>
        <v>5102260</v>
      </c>
      <c r="L83" s="46">
        <f t="shared" si="24"/>
        <v>4296640</v>
      </c>
      <c r="M83" s="33">
        <f t="shared" si="25"/>
        <v>11000</v>
      </c>
    </row>
    <row r="84" spans="1:13">
      <c r="A84" s="16">
        <v>83</v>
      </c>
      <c r="B84" s="51">
        <v>1304</v>
      </c>
      <c r="C84" s="51">
        <v>13</v>
      </c>
      <c r="D84" s="20" t="s">
        <v>4</v>
      </c>
      <c r="E84" s="20">
        <v>677</v>
      </c>
      <c r="F84" s="20">
        <v>80</v>
      </c>
      <c r="G84" s="51">
        <f t="shared" si="38"/>
        <v>757</v>
      </c>
      <c r="H84" s="42">
        <f t="shared" si="39"/>
        <v>832.7</v>
      </c>
      <c r="I84" s="32">
        <v>5800</v>
      </c>
      <c r="J84" s="46">
        <f t="shared" si="22"/>
        <v>4390600</v>
      </c>
      <c r="K84" s="46">
        <f t="shared" si="23"/>
        <v>4171070</v>
      </c>
      <c r="L84" s="46">
        <f t="shared" si="24"/>
        <v>3512480</v>
      </c>
      <c r="M84" s="33">
        <f t="shared" si="25"/>
        <v>9000</v>
      </c>
    </row>
    <row r="85" spans="1:13">
      <c r="A85" s="16">
        <v>84</v>
      </c>
      <c r="B85" s="51">
        <v>1305</v>
      </c>
      <c r="C85" s="51">
        <v>13</v>
      </c>
      <c r="D85" s="20" t="s">
        <v>4</v>
      </c>
      <c r="E85" s="20">
        <v>677</v>
      </c>
      <c r="F85" s="20">
        <v>80</v>
      </c>
      <c r="G85" s="51">
        <f t="shared" si="38"/>
        <v>757</v>
      </c>
      <c r="H85" s="42">
        <f t="shared" si="39"/>
        <v>832.7</v>
      </c>
      <c r="I85" s="32">
        <v>5800</v>
      </c>
      <c r="J85" s="46">
        <f t="shared" si="22"/>
        <v>4390600</v>
      </c>
      <c r="K85" s="46">
        <f t="shared" si="23"/>
        <v>4171070</v>
      </c>
      <c r="L85" s="46">
        <f t="shared" si="24"/>
        <v>3512480</v>
      </c>
      <c r="M85" s="33">
        <f t="shared" si="25"/>
        <v>9000</v>
      </c>
    </row>
    <row r="86" spans="1:13">
      <c r="A86" s="16">
        <v>85</v>
      </c>
      <c r="B86" s="51">
        <v>1306</v>
      </c>
      <c r="C86" s="51">
        <v>13</v>
      </c>
      <c r="D86" s="20" t="s">
        <v>15</v>
      </c>
      <c r="E86" s="51">
        <v>858</v>
      </c>
      <c r="F86" s="51">
        <v>96</v>
      </c>
      <c r="G86" s="51">
        <f t="shared" si="38"/>
        <v>954</v>
      </c>
      <c r="H86" s="42">
        <f t="shared" si="39"/>
        <v>1049.4000000000001</v>
      </c>
      <c r="I86" s="32">
        <v>5800</v>
      </c>
      <c r="J86" s="46">
        <f t="shared" si="22"/>
        <v>5533200</v>
      </c>
      <c r="K86" s="46">
        <f t="shared" si="23"/>
        <v>5256540</v>
      </c>
      <c r="L86" s="46">
        <f t="shared" si="24"/>
        <v>4426560</v>
      </c>
      <c r="M86" s="33">
        <f t="shared" si="25"/>
        <v>11500</v>
      </c>
    </row>
    <row r="87" spans="1:13">
      <c r="A87" s="16">
        <v>86</v>
      </c>
      <c r="B87" s="51">
        <v>1307</v>
      </c>
      <c r="C87" s="51">
        <v>13</v>
      </c>
      <c r="D87" s="20" t="s">
        <v>15</v>
      </c>
      <c r="E87" s="51">
        <v>858</v>
      </c>
      <c r="F87" s="51">
        <v>96</v>
      </c>
      <c r="G87" s="51">
        <f t="shared" si="38"/>
        <v>954</v>
      </c>
      <c r="H87" s="42">
        <f t="shared" si="39"/>
        <v>1049.4000000000001</v>
      </c>
      <c r="I87" s="32">
        <v>5800</v>
      </c>
      <c r="J87" s="46">
        <f t="shared" si="22"/>
        <v>5533200</v>
      </c>
      <c r="K87" s="46">
        <f t="shared" si="23"/>
        <v>5256540</v>
      </c>
      <c r="L87" s="46">
        <f t="shared" si="24"/>
        <v>4426560</v>
      </c>
      <c r="M87" s="33">
        <f t="shared" si="25"/>
        <v>11500</v>
      </c>
    </row>
    <row r="88" spans="1:13">
      <c r="A88" s="16">
        <v>87</v>
      </c>
      <c r="B88" s="51">
        <v>1401</v>
      </c>
      <c r="C88" s="51">
        <v>14</v>
      </c>
      <c r="D88" s="20" t="s">
        <v>4</v>
      </c>
      <c r="E88" s="20">
        <v>679</v>
      </c>
      <c r="F88" s="20">
        <v>80</v>
      </c>
      <c r="G88" s="20">
        <f t="shared" ref="G88:G94" si="40">E88+F88</f>
        <v>759</v>
      </c>
      <c r="H88" s="42">
        <f t="shared" ref="H88:H94" si="41">G88*1.1</f>
        <v>834.90000000000009</v>
      </c>
      <c r="I88" s="32">
        <v>5800</v>
      </c>
      <c r="J88" s="46">
        <f t="shared" si="22"/>
        <v>4402200</v>
      </c>
      <c r="K88" s="46">
        <f t="shared" si="23"/>
        <v>4182090</v>
      </c>
      <c r="L88" s="46">
        <f t="shared" si="24"/>
        <v>3521760</v>
      </c>
      <c r="M88" s="33">
        <f t="shared" si="25"/>
        <v>9000</v>
      </c>
    </row>
    <row r="89" spans="1:13">
      <c r="A89" s="16">
        <v>88</v>
      </c>
      <c r="B89" s="51">
        <v>1402</v>
      </c>
      <c r="C89" s="51">
        <v>14</v>
      </c>
      <c r="D89" s="20" t="s">
        <v>15</v>
      </c>
      <c r="E89" s="51">
        <v>858</v>
      </c>
      <c r="F89" s="51">
        <v>68</v>
      </c>
      <c r="G89" s="51">
        <f t="shared" si="40"/>
        <v>926</v>
      </c>
      <c r="H89" s="42">
        <f t="shared" si="41"/>
        <v>1018.6000000000001</v>
      </c>
      <c r="I89" s="32">
        <v>5800</v>
      </c>
      <c r="J89" s="46">
        <f t="shared" si="22"/>
        <v>5370800</v>
      </c>
      <c r="K89" s="46">
        <f t="shared" si="23"/>
        <v>5102260</v>
      </c>
      <c r="L89" s="46">
        <f t="shared" si="24"/>
        <v>4296640</v>
      </c>
      <c r="M89" s="33">
        <f t="shared" si="25"/>
        <v>11000</v>
      </c>
    </row>
    <row r="90" spans="1:13">
      <c r="A90" s="16">
        <v>89</v>
      </c>
      <c r="B90" s="51">
        <v>1403</v>
      </c>
      <c r="C90" s="51">
        <v>14</v>
      </c>
      <c r="D90" s="20" t="s">
        <v>15</v>
      </c>
      <c r="E90" s="51">
        <v>858</v>
      </c>
      <c r="F90" s="51">
        <v>68</v>
      </c>
      <c r="G90" s="51">
        <f t="shared" si="40"/>
        <v>926</v>
      </c>
      <c r="H90" s="42">
        <f t="shared" si="41"/>
        <v>1018.6000000000001</v>
      </c>
      <c r="I90" s="32">
        <v>5800</v>
      </c>
      <c r="J90" s="46">
        <f t="shared" si="22"/>
        <v>5370800</v>
      </c>
      <c r="K90" s="46">
        <f t="shared" si="23"/>
        <v>5102260</v>
      </c>
      <c r="L90" s="46">
        <f t="shared" si="24"/>
        <v>4296640</v>
      </c>
      <c r="M90" s="33">
        <f t="shared" si="25"/>
        <v>11000</v>
      </c>
    </row>
    <row r="91" spans="1:13">
      <c r="A91" s="16">
        <v>90</v>
      </c>
      <c r="B91" s="51">
        <v>1404</v>
      </c>
      <c r="C91" s="51">
        <v>14</v>
      </c>
      <c r="D91" s="20" t="s">
        <v>4</v>
      </c>
      <c r="E91" s="20">
        <v>677</v>
      </c>
      <c r="F91" s="20">
        <v>80</v>
      </c>
      <c r="G91" s="51">
        <f t="shared" si="40"/>
        <v>757</v>
      </c>
      <c r="H91" s="42">
        <f t="shared" si="41"/>
        <v>832.7</v>
      </c>
      <c r="I91" s="32">
        <v>5800</v>
      </c>
      <c r="J91" s="46">
        <f t="shared" si="22"/>
        <v>4390600</v>
      </c>
      <c r="K91" s="46">
        <f t="shared" si="23"/>
        <v>4171070</v>
      </c>
      <c r="L91" s="46">
        <f t="shared" si="24"/>
        <v>3512480</v>
      </c>
      <c r="M91" s="33">
        <f t="shared" si="25"/>
        <v>9000</v>
      </c>
    </row>
    <row r="92" spans="1:13">
      <c r="A92" s="16">
        <v>91</v>
      </c>
      <c r="B92" s="51">
        <v>1405</v>
      </c>
      <c r="C92" s="51">
        <v>14</v>
      </c>
      <c r="D92" s="20" t="s">
        <v>4</v>
      </c>
      <c r="E92" s="20">
        <v>677</v>
      </c>
      <c r="F92" s="20">
        <v>80</v>
      </c>
      <c r="G92" s="51">
        <f t="shared" si="40"/>
        <v>757</v>
      </c>
      <c r="H92" s="42">
        <f t="shared" si="41"/>
        <v>832.7</v>
      </c>
      <c r="I92" s="32">
        <v>5800</v>
      </c>
      <c r="J92" s="46">
        <f t="shared" si="22"/>
        <v>4390600</v>
      </c>
      <c r="K92" s="46">
        <f t="shared" si="23"/>
        <v>4171070</v>
      </c>
      <c r="L92" s="46">
        <f t="shared" si="24"/>
        <v>3512480</v>
      </c>
      <c r="M92" s="33">
        <f t="shared" si="25"/>
        <v>9000</v>
      </c>
    </row>
    <row r="93" spans="1:13">
      <c r="A93" s="16">
        <v>92</v>
      </c>
      <c r="B93" s="51">
        <v>1406</v>
      </c>
      <c r="C93" s="51">
        <v>14</v>
      </c>
      <c r="D93" s="20" t="s">
        <v>15</v>
      </c>
      <c r="E93" s="51">
        <v>858</v>
      </c>
      <c r="F93" s="51">
        <v>96</v>
      </c>
      <c r="G93" s="51">
        <f t="shared" si="40"/>
        <v>954</v>
      </c>
      <c r="H93" s="42">
        <f t="shared" si="41"/>
        <v>1049.4000000000001</v>
      </c>
      <c r="I93" s="32">
        <v>5800</v>
      </c>
      <c r="J93" s="46">
        <f t="shared" si="22"/>
        <v>5533200</v>
      </c>
      <c r="K93" s="46">
        <f t="shared" si="23"/>
        <v>5256540</v>
      </c>
      <c r="L93" s="46">
        <f t="shared" si="24"/>
        <v>4426560</v>
      </c>
      <c r="M93" s="33">
        <f t="shared" si="25"/>
        <v>11500</v>
      </c>
    </row>
    <row r="94" spans="1:13">
      <c r="A94" s="16">
        <v>93</v>
      </c>
      <c r="B94" s="51">
        <v>1407</v>
      </c>
      <c r="C94" s="51">
        <v>14</v>
      </c>
      <c r="D94" s="20" t="s">
        <v>15</v>
      </c>
      <c r="E94" s="51">
        <v>858</v>
      </c>
      <c r="F94" s="51">
        <v>96</v>
      </c>
      <c r="G94" s="51">
        <f t="shared" si="40"/>
        <v>954</v>
      </c>
      <c r="H94" s="42">
        <f t="shared" si="41"/>
        <v>1049.4000000000001</v>
      </c>
      <c r="I94" s="32">
        <v>5800</v>
      </c>
      <c r="J94" s="46">
        <f t="shared" si="22"/>
        <v>5533200</v>
      </c>
      <c r="K94" s="46">
        <f t="shared" si="23"/>
        <v>5256540</v>
      </c>
      <c r="L94" s="46">
        <f t="shared" si="24"/>
        <v>4426560</v>
      </c>
      <c r="M94" s="33">
        <f t="shared" si="25"/>
        <v>11500</v>
      </c>
    </row>
    <row r="95" spans="1:13" ht="16.5">
      <c r="A95" s="52" t="s">
        <v>2</v>
      </c>
      <c r="B95" s="53"/>
      <c r="C95" s="53"/>
      <c r="D95" s="54"/>
      <c r="E95" s="29">
        <f>SUM(E2:E94)</f>
        <v>72399</v>
      </c>
      <c r="F95" s="29">
        <f>SUM(F2:F94)</f>
        <v>7539</v>
      </c>
      <c r="G95" s="29">
        <f>SUM(G2:G94)</f>
        <v>79938</v>
      </c>
      <c r="H95" s="29">
        <f>SUM(H2:H94)</f>
        <v>87931.799999999945</v>
      </c>
      <c r="I95" s="30"/>
      <c r="J95" s="47">
        <f>SUM(J2:J94)</f>
        <v>459568050</v>
      </c>
      <c r="K95" s="47">
        <f>SUM(K2:K94)</f>
        <v>436589647.5</v>
      </c>
      <c r="L95" s="47">
        <f>SUM(L2:L94)</f>
        <v>367654440</v>
      </c>
      <c r="M95" s="18"/>
    </row>
    <row r="99" spans="5:14">
      <c r="G99" s="37">
        <v>63.11</v>
      </c>
      <c r="H99" s="43">
        <f>G99*10.764</f>
        <v>679.31603999999993</v>
      </c>
      <c r="I99" s="24">
        <v>7.42</v>
      </c>
      <c r="J99" s="40">
        <f>I99*10.764</f>
        <v>79.86887999999999</v>
      </c>
      <c r="K99" s="40">
        <f>H99+J99</f>
        <v>759.18491999999992</v>
      </c>
      <c r="N99" s="1" t="s">
        <v>16</v>
      </c>
    </row>
    <row r="100" spans="5:14">
      <c r="G100" s="44">
        <v>79.75</v>
      </c>
      <c r="H100" s="43">
        <f>G100*10.764</f>
        <v>858.42899999999997</v>
      </c>
      <c r="I100" s="1">
        <v>6.35</v>
      </c>
      <c r="J100" s="40">
        <f>I100*10.764</f>
        <v>68.351399999999998</v>
      </c>
      <c r="K100" s="40">
        <f>H100+J100</f>
        <v>926.78039999999999</v>
      </c>
      <c r="L100" s="48"/>
      <c r="N100" s="1">
        <v>51</v>
      </c>
    </row>
    <row r="101" spans="5:14">
      <c r="G101" s="44">
        <v>62.88</v>
      </c>
      <c r="H101" s="43">
        <f>G101*10.764</f>
        <v>676.84032000000002</v>
      </c>
      <c r="I101" s="1">
        <v>7.42</v>
      </c>
      <c r="J101" s="40">
        <f>I101*10.764</f>
        <v>79.86887999999999</v>
      </c>
      <c r="K101" s="40">
        <f>H101+J101</f>
        <v>756.70920000000001</v>
      </c>
      <c r="L101" s="48"/>
    </row>
    <row r="102" spans="5:14">
      <c r="G102" s="44">
        <v>79.7</v>
      </c>
      <c r="H102" s="43">
        <f>G102*10.764</f>
        <v>857.89080000000001</v>
      </c>
      <c r="I102" s="1">
        <v>8.9</v>
      </c>
      <c r="J102" s="40">
        <f t="shared" ref="J102" si="42">I102*10.764</f>
        <v>95.799599999999998</v>
      </c>
      <c r="K102" s="40">
        <f>H102+J102</f>
        <v>953.69039999999995</v>
      </c>
      <c r="L102" s="48"/>
    </row>
    <row r="103" spans="5:14">
      <c r="G103" s="44"/>
      <c r="I103" s="1"/>
      <c r="J103" s="40"/>
      <c r="K103" s="48"/>
      <c r="L103" s="48"/>
    </row>
    <row r="104" spans="5:14">
      <c r="G104" s="44">
        <v>129.47999999999999</v>
      </c>
      <c r="H104" s="45">
        <f>G104*10.764</f>
        <v>1393.7227199999998</v>
      </c>
      <c r="I104" s="1">
        <v>71.83</v>
      </c>
      <c r="J104" s="40">
        <f>I104*10.764</f>
        <v>773.17811999999992</v>
      </c>
      <c r="K104" s="49">
        <f>J104*0.4</f>
        <v>309.27124800000001</v>
      </c>
      <c r="L104" s="50"/>
    </row>
    <row r="105" spans="5:14">
      <c r="G105" s="44">
        <v>93.93</v>
      </c>
      <c r="H105" s="45">
        <f>G105*10.764</f>
        <v>1011.0625200000001</v>
      </c>
      <c r="I105" s="1">
        <v>143.43</v>
      </c>
      <c r="J105" s="40">
        <f>I105*10.764</f>
        <v>1543.8805199999999</v>
      </c>
      <c r="K105" s="49">
        <f>J105*0.4</f>
        <v>617.55220800000006</v>
      </c>
      <c r="L105" s="50"/>
    </row>
    <row r="108" spans="5:14">
      <c r="E108" s="55" t="s">
        <v>17</v>
      </c>
      <c r="G108" s="37">
        <v>677</v>
      </c>
      <c r="H108" s="44">
        <v>80</v>
      </c>
      <c r="I108" s="24">
        <v>51</v>
      </c>
      <c r="J108" s="44">
        <v>808</v>
      </c>
    </row>
    <row r="144" spans="3:8">
      <c r="C144" s="44"/>
      <c r="D144" s="44"/>
      <c r="E144" s="1"/>
      <c r="F144" s="48"/>
      <c r="G144" s="48"/>
      <c r="H144" s="48"/>
    </row>
  </sheetData>
  <mergeCells count="1">
    <mergeCell ref="A95:D9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P1:AA95"/>
  <sheetViews>
    <sheetView topLeftCell="B6" zoomScale="85" zoomScaleNormal="85" workbookViewId="0">
      <selection activeCell="M9" sqref="M9"/>
    </sheetView>
  </sheetViews>
  <sheetFormatPr defaultRowHeight="15"/>
  <sheetData>
    <row r="1" spans="21:27" ht="19.5" customHeight="1"/>
    <row r="2" spans="21:27" ht="17.25" customHeight="1"/>
    <row r="15" spans="21:27" ht="13.5" customHeight="1" thickBot="1"/>
    <row r="16" spans="21:27" ht="15.75" thickBot="1">
      <c r="U16" s="10"/>
      <c r="V16" s="10"/>
      <c r="W16" s="10"/>
      <c r="X16" s="2"/>
      <c r="Y16" s="10"/>
      <c r="Z16" s="31"/>
      <c r="AA16" s="2"/>
    </row>
    <row r="17" spans="21:27" ht="15.75" thickBot="1">
      <c r="U17" s="12"/>
      <c r="V17" s="12"/>
      <c r="W17" s="12"/>
      <c r="X17" s="2"/>
      <c r="Y17" s="12"/>
      <c r="Z17" s="31"/>
      <c r="AA17" s="2"/>
    </row>
    <row r="18" spans="21:27" s="1" customFormat="1"/>
    <row r="19" spans="21:27" s="1" customFormat="1"/>
    <row r="20" spans="21:27" s="1" customFormat="1"/>
    <row r="21" spans="21:27" s="1" customFormat="1"/>
    <row r="22" spans="21:27" s="1" customFormat="1"/>
    <row r="23" spans="21:27" s="1" customFormat="1"/>
    <row r="24" spans="21:27" s="1" customFormat="1"/>
    <row r="25" spans="21:27" s="1" customFormat="1"/>
    <row r="26" spans="21:27" s="1" customFormat="1"/>
    <row r="27" spans="21:27" s="1" customFormat="1"/>
    <row r="28" spans="21:27" s="1" customFormat="1"/>
    <row r="29" spans="21:27" s="1" customFormat="1"/>
    <row r="30" spans="21:27" s="1" customFormat="1"/>
    <row r="31" spans="21:27" s="1" customFormat="1"/>
    <row r="32" spans="21:27" s="1" customFormat="1" ht="15.75" thickBot="1"/>
    <row r="33" spans="16:19" s="1" customFormat="1">
      <c r="P33" s="8"/>
      <c r="Q33" s="8"/>
      <c r="R33" s="8"/>
      <c r="S33" s="9"/>
    </row>
    <row r="34" spans="16:19" s="1" customFormat="1" ht="15.75" thickBot="1">
      <c r="P34" s="4"/>
      <c r="Q34" s="4"/>
      <c r="R34" s="4"/>
      <c r="S34" s="5"/>
    </row>
    <row r="35" spans="16:19" s="1" customFormat="1" ht="15.75" thickBot="1">
      <c r="P35" s="4"/>
      <c r="Q35" s="4"/>
      <c r="R35" s="4"/>
      <c r="S35" s="5"/>
    </row>
    <row r="36" spans="16:19" s="1" customFormat="1"/>
    <row r="37" spans="16:19" s="1" customFormat="1"/>
    <row r="38" spans="16:19" s="1" customFormat="1"/>
    <row r="95" ht="21.75" customHeight="1"/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B3:P27"/>
  <sheetViews>
    <sheetView topLeftCell="C4" zoomScale="130" zoomScaleNormal="130" workbookViewId="0">
      <selection activeCell="C4" sqref="C4"/>
    </sheetView>
  </sheetViews>
  <sheetFormatPr defaultRowHeight="15"/>
  <cols>
    <col min="5" max="7" width="9.140625" style="1"/>
    <col min="8" max="8" width="21.85546875" style="1" customWidth="1"/>
    <col min="9" max="9" width="9.140625" style="1"/>
    <col min="10" max="10" width="14.28515625" bestFit="1" customWidth="1"/>
    <col min="14" max="15" width="14.28515625" bestFit="1" customWidth="1"/>
  </cols>
  <sheetData>
    <row r="3" spans="2:16">
      <c r="C3" s="1"/>
      <c r="J3" s="1"/>
      <c r="K3" s="1"/>
      <c r="L3" s="1"/>
    </row>
    <row r="4" spans="2:16">
      <c r="B4" s="23"/>
      <c r="C4" s="23"/>
      <c r="D4" s="23"/>
      <c r="E4" s="23"/>
      <c r="F4" s="23"/>
      <c r="G4" s="23"/>
      <c r="H4" s="23"/>
      <c r="I4" s="23"/>
      <c r="J4" s="11"/>
      <c r="K4" s="27"/>
      <c r="L4" s="23"/>
      <c r="M4" s="25"/>
      <c r="N4" s="26"/>
      <c r="O4" s="26">
        <f>M4+N4+J4</f>
        <v>0</v>
      </c>
      <c r="P4" s="3" t="e">
        <f>O4/G4</f>
        <v>#DIV/0!</v>
      </c>
    </row>
    <row r="5" spans="2:16">
      <c r="B5" s="23"/>
      <c r="C5" s="23"/>
      <c r="D5" s="23"/>
      <c r="E5" s="23"/>
      <c r="F5" s="23"/>
      <c r="G5" s="23"/>
      <c r="H5" s="23"/>
      <c r="I5" s="23"/>
      <c r="J5" s="11"/>
      <c r="K5" s="27"/>
      <c r="L5" s="23"/>
      <c r="M5" s="25"/>
      <c r="N5" s="26"/>
      <c r="O5" s="25"/>
    </row>
    <row r="6" spans="2:16">
      <c r="B6" s="23"/>
      <c r="C6" s="23"/>
      <c r="D6" s="23"/>
      <c r="E6" s="23"/>
      <c r="F6" s="23"/>
      <c r="G6" s="23"/>
      <c r="H6" s="23"/>
      <c r="I6" s="23"/>
      <c r="J6" s="11"/>
      <c r="K6" s="27"/>
      <c r="L6" s="27"/>
      <c r="M6" s="25"/>
      <c r="N6" s="25"/>
      <c r="O6" s="25"/>
    </row>
    <row r="7" spans="2:16">
      <c r="B7" s="23"/>
      <c r="C7" s="23"/>
      <c r="D7" s="23"/>
      <c r="E7" s="23"/>
      <c r="F7" s="23"/>
      <c r="G7" s="23"/>
      <c r="H7" s="23"/>
      <c r="I7" s="23"/>
      <c r="J7" s="11"/>
      <c r="K7" s="27"/>
    </row>
    <row r="8" spans="2:16">
      <c r="B8" s="23"/>
      <c r="C8" s="23"/>
      <c r="D8" s="23"/>
      <c r="E8" s="23"/>
      <c r="F8" s="23"/>
      <c r="G8" s="23"/>
      <c r="H8" s="23"/>
      <c r="I8" s="23"/>
      <c r="J8" s="11"/>
      <c r="K8" s="27"/>
      <c r="L8" s="23"/>
    </row>
    <row r="9" spans="2:16">
      <c r="B9" s="23"/>
      <c r="C9" s="23"/>
      <c r="D9" s="23"/>
      <c r="E9" s="23"/>
      <c r="F9" s="23"/>
      <c r="G9" s="23"/>
      <c r="H9" s="23"/>
      <c r="I9" s="23"/>
      <c r="J9" s="11"/>
      <c r="K9" s="27"/>
      <c r="L9" s="27"/>
    </row>
    <row r="10" spans="2:16">
      <c r="B10" s="23"/>
      <c r="D10" s="25"/>
      <c r="E10" s="25"/>
      <c r="F10" s="25"/>
      <c r="G10" s="25"/>
      <c r="H10" s="25"/>
      <c r="I10" s="23"/>
      <c r="J10" s="11"/>
      <c r="K10" s="26"/>
      <c r="L10" s="27"/>
    </row>
    <row r="11" spans="2:16">
      <c r="B11" s="23"/>
      <c r="D11" s="25"/>
      <c r="E11" s="25"/>
      <c r="F11" s="25"/>
      <c r="G11" s="25"/>
      <c r="H11" s="25"/>
      <c r="I11" s="23"/>
      <c r="J11" s="11"/>
      <c r="K11" s="26"/>
      <c r="L11" s="27"/>
    </row>
    <row r="12" spans="2:16">
      <c r="B12" s="23"/>
      <c r="D12" s="25"/>
      <c r="E12" s="25"/>
      <c r="F12" s="25"/>
      <c r="G12" s="25"/>
      <c r="J12" s="11"/>
      <c r="K12" s="26"/>
      <c r="L12" s="27"/>
    </row>
    <row r="13" spans="2:16">
      <c r="B13" s="23"/>
      <c r="D13" s="25"/>
      <c r="E13" s="25"/>
      <c r="F13" s="25"/>
      <c r="G13" s="25"/>
      <c r="H13" s="25"/>
      <c r="I13" s="23"/>
      <c r="J13" s="11"/>
      <c r="K13" s="26"/>
      <c r="L13" s="27"/>
    </row>
    <row r="14" spans="2:16">
      <c r="B14" s="24"/>
      <c r="C14" s="35"/>
      <c r="D14" s="36"/>
      <c r="E14" s="36"/>
      <c r="F14" s="36"/>
      <c r="G14" s="36"/>
      <c r="H14" s="36"/>
      <c r="I14" s="24"/>
      <c r="J14" s="34"/>
      <c r="K14" s="26"/>
      <c r="L14" s="27"/>
    </row>
    <row r="15" spans="2:16">
      <c r="D15" s="25"/>
      <c r="E15" s="25"/>
      <c r="F15" s="25"/>
      <c r="G15" s="25"/>
      <c r="H15" s="25"/>
      <c r="I15" s="23"/>
      <c r="K15" s="26"/>
      <c r="L15" s="27"/>
    </row>
    <row r="16" spans="2:16">
      <c r="D16" s="25"/>
      <c r="E16" s="25"/>
      <c r="F16" s="25"/>
      <c r="G16" s="25"/>
      <c r="H16" s="25"/>
      <c r="I16" s="23"/>
      <c r="K16" s="26"/>
      <c r="L16" s="27"/>
    </row>
    <row r="17" spans="4:12">
      <c r="D17" s="25"/>
      <c r="E17" s="25"/>
      <c r="F17" s="25"/>
      <c r="G17" s="25"/>
      <c r="H17" s="25"/>
      <c r="I17" s="23"/>
      <c r="K17" s="26"/>
      <c r="L17" s="27"/>
    </row>
    <row r="18" spans="4:12">
      <c r="D18" s="25"/>
      <c r="E18" s="25"/>
      <c r="F18" s="25"/>
      <c r="G18" s="25"/>
      <c r="H18" s="25"/>
      <c r="I18" s="23"/>
      <c r="K18" s="26"/>
      <c r="L18" s="27"/>
    </row>
    <row r="19" spans="4:12">
      <c r="D19" s="2"/>
      <c r="I19" s="23"/>
      <c r="L19" s="27"/>
    </row>
    <row r="20" spans="4:12">
      <c r="I20" s="23"/>
    </row>
    <row r="21" spans="4:12">
      <c r="I21" s="23"/>
    </row>
    <row r="22" spans="4:12">
      <c r="I22" s="23"/>
    </row>
    <row r="23" spans="4:12">
      <c r="I23" s="23"/>
    </row>
    <row r="27" spans="4:12">
      <c r="F27" s="1">
        <v>937.93</v>
      </c>
      <c r="G27" s="1">
        <v>12300</v>
      </c>
      <c r="H27" s="1">
        <f>F27*G27</f>
        <v>11536539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topLeftCell="K1" workbookViewId="0">
      <selection activeCell="R14" sqref="R14"/>
    </sheetView>
  </sheetViews>
  <sheetFormatPr defaultRowHeight="1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J12" sqref="F8:J12"/>
    </sheetView>
  </sheetViews>
  <sheetFormatPr defaultRowHeight="1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11" sqref="G11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TABEER VISTA</vt:lpstr>
      <vt:lpstr>RERA</vt:lpstr>
      <vt:lpstr>IGR</vt:lpstr>
      <vt:lpstr>Listing1</vt:lpstr>
      <vt:lpstr>Listing2</vt:lpstr>
      <vt:lpstr>Listing 3</vt:lpstr>
    </vt:vector>
  </TitlesOfParts>
  <Company>NONE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COMP</cp:lastModifiedBy>
  <cp:lastPrinted>2013-08-31T05:30:46Z</cp:lastPrinted>
  <dcterms:created xsi:type="dcterms:W3CDTF">2013-08-30T08:57:19Z</dcterms:created>
  <dcterms:modified xsi:type="dcterms:W3CDTF">2024-10-28T12:43:13Z</dcterms:modified>
</cp:coreProperties>
</file>