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Malad (W)\VISHWAJEET MADHUSINGH RAJPUROHIT\"/>
    </mc:Choice>
  </mc:AlternateContent>
  <xr:revisionPtr revIDLastSave="0" documentId="13_ncr:1_{D64D271F-49AA-4076-B7A4-346B90C5AFF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37" i="4" l="1"/>
  <c r="O38" i="4"/>
  <c r="O29" i="4"/>
  <c r="O30" i="4"/>
  <c r="O31" i="4"/>
  <c r="O32" i="4"/>
  <c r="O33" i="4"/>
  <c r="O34" i="4"/>
  <c r="O35" i="4"/>
  <c r="O36" i="4"/>
  <c r="O28" i="4"/>
  <c r="Q11" i="4" l="1"/>
  <c r="H21" i="4"/>
  <c r="I19" i="4"/>
  <c r="H27" i="4"/>
  <c r="Q12" i="4" l="1"/>
  <c r="P12" i="4"/>
  <c r="P11" i="4"/>
  <c r="P10" i="4"/>
  <c r="P9" i="4"/>
  <c r="Q8" i="4"/>
  <c r="Q7" i="4"/>
  <c r="Q6" i="4"/>
  <c r="Q5" i="4"/>
  <c r="P4" i="4"/>
  <c r="P3" i="4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<sst xmlns="http://schemas.openxmlformats.org/spreadsheetml/2006/main" count="31" uniqueCount="28">
  <si>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</si>
  <si>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</si>
  <si>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</si>
  <si>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</si>
  <si>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</si>
  <si>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</si>
  <si>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</si>
  <si>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</si>
  <si>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</si>
  <si>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</si>
  <si>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</si>
  <si>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</si>
  <si>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</si>
  <si>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l Flat No. 901, 9th Floor, Wing - B, Bhoomi Legends CHSL, Opp Samta Nagar Police Station, Off Westeren Express Highway Akurli ROad, Kandivali East,</t>
  </si>
  <si>
    <t>agreement  - 18.03.2020</t>
  </si>
  <si>
    <t>av</t>
  </si>
  <si>
    <t>sd</t>
  </si>
  <si>
    <t>rd</t>
  </si>
  <si>
    <t>mv</t>
  </si>
  <si>
    <t>ca</t>
  </si>
  <si>
    <t>rate</t>
  </si>
  <si>
    <t>fmv</t>
  </si>
  <si>
    <t>part oc- 2017</t>
  </si>
  <si>
    <t>previuous report  = 2021</t>
  </si>
  <si>
    <t>08.07.24</t>
  </si>
  <si>
    <t>28.06.23</t>
  </si>
  <si>
    <t>20000 to 22000 on 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</si>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</sst>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21</xdr:row>
      <xdr:rowOff>0</xdr:rowOff>
    </xdr:from>
    <xdr:to>
      <xdr:col>28</xdr:col>
      <xdr:colOff>315342</xdr:colOff>
      <xdr:row>42</xdr:row>
      <xdr:rowOff>95822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817EDB-6E1C-4AE0-A273-67A5D8036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2125" y="4572000"/>
          <a:ext cx="7287642" cy="40963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1B96A3-1822-4DE5-AB8C-10259D4D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467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EEB1CA-79D1-42B8-A7B6-2E03651FA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410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563245</xdr:colOff>
      <xdr:row>47</xdr:row>
      <xdr:rowOff>29765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2A06DD-248D-41D7-86AD-45B1BBD7A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97645" cy="8526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629B56-6898-48F3-A238-A1A51D902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FE03B-AB05-4BCC-AD26-FBBE8A867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BFF66-4F6F-4EF3-ADF2-6DFA66FFB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8CBD46-A02D-4E87-BCDE-6707137E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0AF69C-195B-4332-8197-91005108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FF98B-F519-4FAD-B177-092788A25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02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935258-C0C9-4BE4-AF6D-B695C77DD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topLeftCell="D1" zoomScaleNormal="100" workbookViewId="0">
      <selection activeCell="J24" sqref="J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489.58333333333337</v>
      </c>
      <c r="C2" s="4">
        <f>B2*1.2</f>
        <v>587.5</v>
      </c>
      <c r="D2" s="4">
        <f t="shared" ref="D2:D13" si="2">C2*1.2</f>
        <v>705</v>
      </c>
      <c r="E2" s="5">
        <f t="shared" ref="E2:E13" si="3">R2</f>
        <v>9000000</v>
      </c>
      <c r="F2" s="10">
        <f t="shared" ref="F2:F13" si="4">ROUND((E2/B2),0)</f>
        <v>18383</v>
      </c>
      <c r="G2" s="10">
        <f t="shared" ref="G2:G13" si="5">ROUND((E2/C2),0)</f>
        <v>15319</v>
      </c>
      <c r="H2" s="10">
        <f t="shared" ref="H2:H13" si="6">ROUND((E2/D2),0)</f>
        <v>12766</v>
      </c>
      <c r="I2" s="4" t="e">
        <f>#REF!</f>
        <v>#REF!</v>
      </c>
      <c r="J2" s="4">
        <f t="shared" ref="J2:J13" si="7">S2</f>
        <v>0</v>
      </c>
      <c r="O2">
        <v>705</v>
      </c>
      <c r="P2">
        <f t="shared" ref="P2:P12" si="8">O2/1.2</f>
        <v>587.5</v>
      </c>
      <c r="Q2">
        <f t="shared" ref="Q2:Q12" si="9">P2/1.2</f>
        <v>489.58333333333337</v>
      </c>
      <c r="R2" s="2">
        <v>9000000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630</v>
      </c>
      <c r="C3" s="4">
        <f t="shared" ref="C3:C15" si="10">B3*1.2</f>
        <v>756</v>
      </c>
      <c r="D3" s="4">
        <f t="shared" si="2"/>
        <v>907.19999999999993</v>
      </c>
      <c r="E3" s="5">
        <f t="shared" si="3"/>
        <v>16000000</v>
      </c>
      <c r="F3" s="15">
        <f t="shared" si="4"/>
        <v>25397</v>
      </c>
      <c r="G3" s="10">
        <f t="shared" si="5"/>
        <v>21164</v>
      </c>
      <c r="H3" s="10">
        <f t="shared" si="6"/>
        <v>17637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630</v>
      </c>
      <c r="R3" s="2">
        <v>16000000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720</v>
      </c>
      <c r="C4" s="4">
        <f t="shared" si="10"/>
        <v>864</v>
      </c>
      <c r="D4" s="4">
        <f t="shared" si="2"/>
        <v>1036.8</v>
      </c>
      <c r="E4" s="16">
        <f t="shared" si="3"/>
        <v>16500000</v>
      </c>
      <c r="F4" s="15">
        <f t="shared" si="4"/>
        <v>22917</v>
      </c>
      <c r="G4" s="10">
        <f t="shared" si="5"/>
        <v>19097</v>
      </c>
      <c r="H4" s="10">
        <f t="shared" si="6"/>
        <v>15914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720</v>
      </c>
      <c r="R4" s="2">
        <v>16500000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587.5</v>
      </c>
      <c r="C5" s="4">
        <f t="shared" si="10"/>
        <v>705</v>
      </c>
      <c r="D5" s="4">
        <f t="shared" si="2"/>
        <v>846</v>
      </c>
      <c r="E5" s="16">
        <f t="shared" si="3"/>
        <v>10000000</v>
      </c>
      <c r="F5" s="10">
        <f t="shared" si="4"/>
        <v>17021</v>
      </c>
      <c r="G5" s="10">
        <f t="shared" si="5"/>
        <v>14184</v>
      </c>
      <c r="H5" s="10">
        <f t="shared" si="6"/>
        <v>11820</v>
      </c>
      <c r="I5" s="4" t="e">
        <f>#REF!</f>
        <v>#REF!</v>
      </c>
      <c r="J5" s="4">
        <f t="shared" si="7"/>
        <v>0</v>
      </c>
      <c r="O5">
        <v>0</v>
      </c>
      <c r="P5">
        <v>705</v>
      </c>
      <c r="Q5">
        <f t="shared" si="9"/>
        <v>587.5</v>
      </c>
      <c r="R5" s="2">
        <v>10000000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345.83333333333337</v>
      </c>
      <c r="C6" s="4">
        <f t="shared" si="10"/>
        <v>415.00000000000006</v>
      </c>
      <c r="D6" s="4">
        <f t="shared" si="2"/>
        <v>498.00000000000006</v>
      </c>
      <c r="E6" s="16">
        <f t="shared" si="3"/>
        <v>11000000</v>
      </c>
      <c r="F6" s="10">
        <f t="shared" si="4"/>
        <v>31807</v>
      </c>
      <c r="G6" s="10">
        <f t="shared" si="5"/>
        <v>26506</v>
      </c>
      <c r="H6" s="10">
        <f t="shared" si="6"/>
        <v>22088</v>
      </c>
      <c r="I6" s="4" t="e">
        <f>#REF!</f>
        <v>#REF!</v>
      </c>
      <c r="J6" s="4">
        <f t="shared" si="7"/>
        <v>0</v>
      </c>
      <c r="O6">
        <v>0</v>
      </c>
      <c r="P6">
        <v>415</v>
      </c>
      <c r="Q6">
        <f t="shared" si="9"/>
        <v>345.83333333333337</v>
      </c>
      <c r="R6" s="2">
        <v>11000000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541.66666666666674</v>
      </c>
      <c r="C7" s="4">
        <f t="shared" si="10"/>
        <v>650.00000000000011</v>
      </c>
      <c r="D7" s="4">
        <f t="shared" si="2"/>
        <v>780.00000000000011</v>
      </c>
      <c r="E7" s="16">
        <f t="shared" si="3"/>
        <v>14500000</v>
      </c>
      <c r="F7" s="10">
        <f t="shared" si="4"/>
        <v>26769</v>
      </c>
      <c r="G7" s="10">
        <f t="shared" si="5"/>
        <v>22308</v>
      </c>
      <c r="H7" s="10">
        <f t="shared" si="6"/>
        <v>18590</v>
      </c>
      <c r="I7" s="4" t="e">
        <f>#REF!</f>
        <v>#REF!</v>
      </c>
      <c r="J7" s="4">
        <f t="shared" si="7"/>
        <v>0</v>
      </c>
      <c r="O7">
        <v>0</v>
      </c>
      <c r="P7">
        <v>650</v>
      </c>
      <c r="Q7">
        <f t="shared" si="9"/>
        <v>541.66666666666674</v>
      </c>
      <c r="R7" s="2">
        <v>14500000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845.83333333333337</v>
      </c>
      <c r="C8" s="4">
        <f t="shared" si="10"/>
        <v>1015</v>
      </c>
      <c r="D8" s="4">
        <f t="shared" si="2"/>
        <v>1218</v>
      </c>
      <c r="E8" s="16">
        <f t="shared" si="3"/>
        <v>15700000</v>
      </c>
      <c r="F8" s="10">
        <f t="shared" si="4"/>
        <v>18562</v>
      </c>
      <c r="G8" s="10">
        <f t="shared" si="5"/>
        <v>15468</v>
      </c>
      <c r="H8" s="10">
        <f t="shared" si="6"/>
        <v>12890</v>
      </c>
      <c r="I8" s="4" t="e">
        <f>#REF!</f>
        <v>#REF!</v>
      </c>
      <c r="J8" s="4">
        <f t="shared" si="7"/>
        <v>0</v>
      </c>
      <c r="O8">
        <v>0</v>
      </c>
      <c r="P8">
        <v>1015</v>
      </c>
      <c r="Q8">
        <f t="shared" si="9"/>
        <v>845.83333333333337</v>
      </c>
      <c r="R8" s="2">
        <v>15700000</v>
      </c>
      <c r="S8" s="8"/>
      <c r="T8" s="8"/>
    </row>
    <row r="9" spans="1:20" x14ac:dyDescent="0.25">
      <c r="A9" s="4">
        <f t="shared" si="0"/>
        <v>0</v>
      </c>
      <c r="B9" s="4">
        <f t="shared" si="1"/>
        <v>780</v>
      </c>
      <c r="C9" s="4">
        <f t="shared" si="10"/>
        <v>936</v>
      </c>
      <c r="D9" s="4">
        <f t="shared" si="2"/>
        <v>1123.2</v>
      </c>
      <c r="E9" s="16">
        <f t="shared" si="3"/>
        <v>16500000</v>
      </c>
      <c r="F9" s="10">
        <f t="shared" si="4"/>
        <v>21154</v>
      </c>
      <c r="G9" s="10">
        <f t="shared" si="5"/>
        <v>17628</v>
      </c>
      <c r="H9" s="10">
        <f t="shared" si="6"/>
        <v>14690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780</v>
      </c>
      <c r="R9" s="2">
        <v>16500000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411</v>
      </c>
      <c r="C10" s="4">
        <f t="shared" si="10"/>
        <v>493.2</v>
      </c>
      <c r="D10" s="4">
        <f t="shared" si="2"/>
        <v>591.83999999999992</v>
      </c>
      <c r="E10" s="16">
        <f t="shared" si="3"/>
        <v>9000000</v>
      </c>
      <c r="F10" s="10">
        <f t="shared" si="4"/>
        <v>21898</v>
      </c>
      <c r="G10" s="10">
        <f t="shared" si="5"/>
        <v>18248</v>
      </c>
      <c r="H10" s="10">
        <f t="shared" si="6"/>
        <v>15207</v>
      </c>
      <c r="I10" s="4" t="e">
        <f>#REF!</f>
        <v>#REF!</v>
      </c>
      <c r="J10" s="4" t="str">
        <f t="shared" si="7"/>
        <v>28.06.23</v>
      </c>
      <c r="O10">
        <v>0</v>
      </c>
      <c r="P10">
        <f t="shared" si="8"/>
        <v>0</v>
      </c>
      <c r="Q10">
        <v>411</v>
      </c>
      <c r="R10" s="2">
        <v>9000000</v>
      </c>
      <c r="S10" s="8" t="s">
        <v>25</v>
      </c>
      <c r="T10" s="8"/>
    </row>
    <row r="11" spans="1:20" x14ac:dyDescent="0.25">
      <c r="A11" s="4">
        <f t="shared" si="0"/>
        <v>0</v>
      </c>
      <c r="B11" s="4">
        <f t="shared" si="1"/>
        <v>411.1848</v>
      </c>
      <c r="C11" s="4">
        <f t="shared" si="10"/>
        <v>493.42175999999995</v>
      </c>
      <c r="D11" s="4">
        <f t="shared" si="2"/>
        <v>592.10611199999994</v>
      </c>
      <c r="E11" s="16">
        <f t="shared" si="3"/>
        <v>8500000</v>
      </c>
      <c r="F11" s="15">
        <f t="shared" si="4"/>
        <v>20672</v>
      </c>
      <c r="G11" s="10">
        <f t="shared" si="5"/>
        <v>17227</v>
      </c>
      <c r="H11" s="10">
        <f t="shared" si="6"/>
        <v>14356</v>
      </c>
      <c r="I11" s="4" t="e">
        <f>#REF!</f>
        <v>#REF!</v>
      </c>
      <c r="J11" s="4" t="str">
        <f t="shared" si="7"/>
        <v>08.07.24</v>
      </c>
      <c r="O11">
        <v>0</v>
      </c>
      <c r="P11">
        <f t="shared" si="8"/>
        <v>0</v>
      </c>
      <c r="Q11">
        <f>38.2*10.764</f>
        <v>411.1848</v>
      </c>
      <c r="R11" s="2">
        <v>8500000</v>
      </c>
      <c r="S11" s="8" t="s">
        <v>24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19</v>
      </c>
      <c r="H19">
        <v>411</v>
      </c>
      <c r="I19">
        <f>38.2*10.764</f>
        <v>411.1848</v>
      </c>
    </row>
    <row r="20" spans="7:24" x14ac:dyDescent="0.25">
      <c r="G20" t="s">
        <v>20</v>
      </c>
      <c r="H20">
        <v>21600</v>
      </c>
      <c r="T20" t="s">
        <v>23</v>
      </c>
    </row>
    <row r="21" spans="7:24" x14ac:dyDescent="0.25">
      <c r="G21" t="s">
        <v>21</v>
      </c>
      <c r="H21">
        <f>H20*H19</f>
        <v>8877600</v>
      </c>
      <c r="O21" t="s">
        <v>26</v>
      </c>
    </row>
    <row r="22" spans="7:24" x14ac:dyDescent="0.25">
      <c r="G22" s="6"/>
      <c r="H22" s="6"/>
    </row>
    <row r="23" spans="7:24" x14ac:dyDescent="0.25">
      <c r="G23" t="s">
        <v>14</v>
      </c>
    </row>
    <row r="24" spans="7:24" x14ac:dyDescent="0.25">
      <c r="G24" t="s">
        <v>15</v>
      </c>
      <c r="H24">
        <v>8000000</v>
      </c>
      <c r="J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H25">
        <v>481000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H26">
        <v>30000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>
        <f>SUM(H24:H26)</f>
        <v>8511000</v>
      </c>
      <c r="J27" t="s">
        <v>27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v>5795093</v>
      </c>
      <c r="J28">
        <v>8.6300000000000008</v>
      </c>
      <c r="N28">
        <v>3.28</v>
      </c>
      <c r="O28">
        <f>N28*J28</f>
        <v>28.3064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J29">
        <v>12.32</v>
      </c>
      <c r="N29">
        <v>9.0299999999999994</v>
      </c>
      <c r="O29">
        <f t="shared" ref="O29:O37" si="21">N29*J29</f>
        <v>111.2496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>
        <v>6.39</v>
      </c>
      <c r="N30">
        <v>4.18</v>
      </c>
      <c r="O30">
        <f t="shared" si="21"/>
        <v>26.710199999999997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>
        <v>4.8600000000000003</v>
      </c>
      <c r="N31">
        <v>3.36</v>
      </c>
      <c r="O31">
        <f t="shared" si="21"/>
        <v>16.329599999999999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J32">
        <v>8.98</v>
      </c>
      <c r="N32">
        <v>6.68</v>
      </c>
      <c r="O32">
        <f t="shared" si="21"/>
        <v>59.986400000000003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>
        <v>4.37</v>
      </c>
      <c r="N33">
        <v>3.05</v>
      </c>
      <c r="O33">
        <f t="shared" si="21"/>
        <v>13.3285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J34">
        <v>6.42</v>
      </c>
      <c r="N34">
        <v>4.08</v>
      </c>
      <c r="O34">
        <f t="shared" si="21"/>
        <v>26.1936</v>
      </c>
      <c r="Q34" s="11"/>
      <c r="R34" s="11"/>
    </row>
    <row r="35" spans="10:24" x14ac:dyDescent="0.25">
      <c r="J35">
        <v>9.4600000000000009</v>
      </c>
      <c r="N35">
        <v>1.96</v>
      </c>
      <c r="O35">
        <f t="shared" si="21"/>
        <v>18.541600000000003</v>
      </c>
      <c r="Q35" s="11"/>
      <c r="R35" s="11"/>
      <c r="T35" s="6"/>
    </row>
    <row r="36" spans="10:24" x14ac:dyDescent="0.25">
      <c r="J36">
        <v>7.43</v>
      </c>
      <c r="N36">
        <v>2.8</v>
      </c>
      <c r="O36">
        <f t="shared" si="21"/>
        <v>20.803999999999998</v>
      </c>
      <c r="P36" s="11"/>
      <c r="Q36" s="11"/>
      <c r="R36" s="11"/>
      <c r="S36" s="6"/>
    </row>
    <row r="37" spans="10:24" x14ac:dyDescent="0.25">
      <c r="J37">
        <v>13.4</v>
      </c>
      <c r="N37">
        <v>9.4600000000000009</v>
      </c>
      <c r="O37">
        <f t="shared" si="21"/>
        <v>126.76400000000001</v>
      </c>
      <c r="P37" s="11"/>
      <c r="Q37" s="11"/>
      <c r="R37" s="11"/>
      <c r="S37" s="6"/>
    </row>
    <row r="38" spans="10:24" x14ac:dyDescent="0.25">
      <c r="O38">
        <f>SUM(O28:O37)</f>
        <v>448.21389999999997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2024-10-29T10:43:25Z</dcterms:modified>
</cp:coreProperties>
</file>