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Mauli - New Panvel\"/>
    </mc:Choice>
  </mc:AlternateContent>
  <xr:revisionPtr revIDLastSave="0" documentId="13_ncr:1_{25CFDB86-803F-4FB3-880E-74BAE72837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uli" sheetId="87" r:id="rId1"/>
    <sheet name="Total" sheetId="107" r:id="rId2"/>
    <sheet name="Rera" sheetId="92" r:id="rId3"/>
    <sheet name="Typical Floor" sheetId="85" r:id="rId4"/>
    <sheet name="IGR" sheetId="97" r:id="rId5"/>
    <sheet name="RR" sheetId="98" r:id="rId6"/>
  </sheets>
  <definedNames>
    <definedName name="_xlnm._FilterDatabase" localSheetId="0" hidden="1">Mauli!$A$1:$U$158</definedName>
  </definedNames>
  <calcPr calcId="191029"/>
</workbook>
</file>

<file path=xl/calcChain.xml><?xml version="1.0" encoding="utf-8"?>
<calcChain xmlns="http://schemas.openxmlformats.org/spreadsheetml/2006/main">
  <c r="K2" i="107" l="1"/>
  <c r="I2" i="107"/>
  <c r="D2" i="107"/>
  <c r="L160" i="87"/>
  <c r="M3" i="87"/>
  <c r="M4" i="87"/>
  <c r="M5" i="87"/>
  <c r="M6" i="87"/>
  <c r="M7" i="87"/>
  <c r="M8" i="87"/>
  <c r="M9" i="87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32" i="87"/>
  <c r="M33" i="87"/>
  <c r="M34" i="87"/>
  <c r="M35" i="87"/>
  <c r="M36" i="87"/>
  <c r="M37" i="87"/>
  <c r="M38" i="87"/>
  <c r="M39" i="87"/>
  <c r="M40" i="87"/>
  <c r="M41" i="87"/>
  <c r="M42" i="87"/>
  <c r="M43" i="87"/>
  <c r="M44" i="87"/>
  <c r="M45" i="87"/>
  <c r="M46" i="87"/>
  <c r="M47" i="87"/>
  <c r="M48" i="87"/>
  <c r="M49" i="87"/>
  <c r="M50" i="87"/>
  <c r="M51" i="87"/>
  <c r="M52" i="87"/>
  <c r="M53" i="87"/>
  <c r="M54" i="87"/>
  <c r="M55" i="87"/>
  <c r="M56" i="87"/>
  <c r="M57" i="87"/>
  <c r="M58" i="87"/>
  <c r="M59" i="87"/>
  <c r="M60" i="87"/>
  <c r="M61" i="87"/>
  <c r="M62" i="87"/>
  <c r="M63" i="87"/>
  <c r="M64" i="87"/>
  <c r="M65" i="87"/>
  <c r="M66" i="87"/>
  <c r="M67" i="87"/>
  <c r="M68" i="87"/>
  <c r="M69" i="87"/>
  <c r="M70" i="87"/>
  <c r="M71" i="87"/>
  <c r="M72" i="87"/>
  <c r="M73" i="87"/>
  <c r="M74" i="87"/>
  <c r="M75" i="87"/>
  <c r="M76" i="87"/>
  <c r="M77" i="87"/>
  <c r="M78" i="87"/>
  <c r="M79" i="87"/>
  <c r="M80" i="87"/>
  <c r="M81" i="87"/>
  <c r="M82" i="87"/>
  <c r="M83" i="87"/>
  <c r="M84" i="87"/>
  <c r="M85" i="87"/>
  <c r="M86" i="87"/>
  <c r="M87" i="87"/>
  <c r="M88" i="87"/>
  <c r="M89" i="87"/>
  <c r="M90" i="87"/>
  <c r="M91" i="87"/>
  <c r="M92" i="87"/>
  <c r="M93" i="87"/>
  <c r="M94" i="87"/>
  <c r="M95" i="87"/>
  <c r="M96" i="87"/>
  <c r="M97" i="87"/>
  <c r="M98" i="87"/>
  <c r="M99" i="87"/>
  <c r="M100" i="87"/>
  <c r="M101" i="87"/>
  <c r="M102" i="87"/>
  <c r="M103" i="87"/>
  <c r="M104" i="87"/>
  <c r="M105" i="87"/>
  <c r="M106" i="87"/>
  <c r="M107" i="87"/>
  <c r="M108" i="87"/>
  <c r="M109" i="87"/>
  <c r="M110" i="87"/>
  <c r="M111" i="87"/>
  <c r="M112" i="87"/>
  <c r="M113" i="87"/>
  <c r="M114" i="87"/>
  <c r="M115" i="87"/>
  <c r="M116" i="87"/>
  <c r="M117" i="87"/>
  <c r="M118" i="87"/>
  <c r="M119" i="87"/>
  <c r="M120" i="87"/>
  <c r="M121" i="87"/>
  <c r="M122" i="87"/>
  <c r="M123" i="87"/>
  <c r="M124" i="87"/>
  <c r="M125" i="87"/>
  <c r="M126" i="87"/>
  <c r="M127" i="87"/>
  <c r="M128" i="87"/>
  <c r="M129" i="87"/>
  <c r="M130" i="87"/>
  <c r="M131" i="87"/>
  <c r="M132" i="87"/>
  <c r="M133" i="87"/>
  <c r="M134" i="87"/>
  <c r="M135" i="87"/>
  <c r="M136" i="87"/>
  <c r="M137" i="87"/>
  <c r="M138" i="87"/>
  <c r="M139" i="87"/>
  <c r="M140" i="87"/>
  <c r="M141" i="87"/>
  <c r="M142" i="87"/>
  <c r="M143" i="87"/>
  <c r="M144" i="87"/>
  <c r="M145" i="87"/>
  <c r="M146" i="87"/>
  <c r="M147" i="87"/>
  <c r="M148" i="87"/>
  <c r="M149" i="87"/>
  <c r="M150" i="87"/>
  <c r="M151" i="87"/>
  <c r="M152" i="87"/>
  <c r="M153" i="87"/>
  <c r="M154" i="87"/>
  <c r="M155" i="87"/>
  <c r="M156" i="87"/>
  <c r="M157" i="87"/>
  <c r="G142" i="87"/>
  <c r="G143" i="87" s="1"/>
  <c r="G144" i="87" s="1"/>
  <c r="G145" i="87" s="1"/>
  <c r="G146" i="87" s="1"/>
  <c r="G147" i="87" s="1"/>
  <c r="G148" i="87" s="1"/>
  <c r="G149" i="87" s="1"/>
  <c r="G150" i="87" s="1"/>
  <c r="G151" i="87" s="1"/>
  <c r="G152" i="87" s="1"/>
  <c r="G153" i="87" s="1"/>
  <c r="G154" i="87" s="1"/>
  <c r="G155" i="87" s="1"/>
  <c r="G156" i="87" s="1"/>
  <c r="G157" i="87" s="1"/>
  <c r="G126" i="87"/>
  <c r="G127" i="87" s="1"/>
  <c r="G128" i="87" s="1"/>
  <c r="G129" i="87" s="1"/>
  <c r="G130" i="87" s="1"/>
  <c r="G131" i="87" s="1"/>
  <c r="G132" i="87" s="1"/>
  <c r="G133" i="87" s="1"/>
  <c r="G134" i="87" s="1"/>
  <c r="G135" i="87" s="1"/>
  <c r="G136" i="87" s="1"/>
  <c r="G137" i="87" s="1"/>
  <c r="G138" i="87" s="1"/>
  <c r="G139" i="87" s="1"/>
  <c r="G140" i="87" s="1"/>
  <c r="G141" i="87" s="1"/>
  <c r="G112" i="87"/>
  <c r="G113" i="87" s="1"/>
  <c r="G114" i="87" s="1"/>
  <c r="G115" i="87" s="1"/>
  <c r="G116" i="87" s="1"/>
  <c r="G117" i="87" s="1"/>
  <c r="G118" i="87" s="1"/>
  <c r="G119" i="87" s="1"/>
  <c r="G120" i="87" s="1"/>
  <c r="G121" i="87" s="1"/>
  <c r="G122" i="87" s="1"/>
  <c r="G123" i="87" s="1"/>
  <c r="G124" i="87" s="1"/>
  <c r="G125" i="87" s="1"/>
  <c r="G96" i="87"/>
  <c r="G97" i="87" s="1"/>
  <c r="G98" i="87" s="1"/>
  <c r="G99" i="87" s="1"/>
  <c r="G100" i="87" s="1"/>
  <c r="G101" i="87" s="1"/>
  <c r="G102" i="87" s="1"/>
  <c r="G103" i="87" s="1"/>
  <c r="G104" i="87" s="1"/>
  <c r="G105" i="87" s="1"/>
  <c r="G106" i="87" s="1"/>
  <c r="G107" i="87" s="1"/>
  <c r="G108" i="87" s="1"/>
  <c r="G109" i="87" s="1"/>
  <c r="G110" i="87" s="1"/>
  <c r="G111" i="87" s="1"/>
  <c r="G80" i="87"/>
  <c r="G81" i="87" s="1"/>
  <c r="G82" i="87" s="1"/>
  <c r="G83" i="87" s="1"/>
  <c r="G84" i="87" s="1"/>
  <c r="G85" i="87" s="1"/>
  <c r="G86" i="87" s="1"/>
  <c r="G87" i="87" s="1"/>
  <c r="G88" i="87" s="1"/>
  <c r="G89" i="87" s="1"/>
  <c r="G90" i="87" s="1"/>
  <c r="G91" i="87" s="1"/>
  <c r="G92" i="87" s="1"/>
  <c r="G93" i="87" s="1"/>
  <c r="G94" i="87" s="1"/>
  <c r="G95" i="87" s="1"/>
  <c r="G66" i="87"/>
  <c r="G67" i="87" s="1"/>
  <c r="G68" i="87" s="1"/>
  <c r="G69" i="87" s="1"/>
  <c r="G70" i="87" s="1"/>
  <c r="G71" i="87" s="1"/>
  <c r="G72" i="87" s="1"/>
  <c r="G73" i="87" s="1"/>
  <c r="G74" i="87" s="1"/>
  <c r="G75" i="87" s="1"/>
  <c r="G76" i="87" s="1"/>
  <c r="G77" i="87" s="1"/>
  <c r="G78" i="87" s="1"/>
  <c r="G79" i="87" s="1"/>
  <c r="G50" i="87"/>
  <c r="G51" i="87" s="1"/>
  <c r="G52" i="87" s="1"/>
  <c r="G53" i="87" s="1"/>
  <c r="G54" i="87" s="1"/>
  <c r="G55" i="87" s="1"/>
  <c r="G56" i="87" s="1"/>
  <c r="G57" i="87" s="1"/>
  <c r="G58" i="87" s="1"/>
  <c r="G59" i="87" s="1"/>
  <c r="G60" i="87" s="1"/>
  <c r="G61" i="87" s="1"/>
  <c r="G62" i="87" s="1"/>
  <c r="G63" i="87" s="1"/>
  <c r="G64" i="87" s="1"/>
  <c r="G65" i="87" s="1"/>
  <c r="G34" i="87"/>
  <c r="G35" i="87" s="1"/>
  <c r="G36" i="87" s="1"/>
  <c r="G37" i="87" s="1"/>
  <c r="G38" i="87" s="1"/>
  <c r="G39" i="87" s="1"/>
  <c r="G40" i="87" s="1"/>
  <c r="G41" i="87" s="1"/>
  <c r="G42" i="87" s="1"/>
  <c r="G43" i="87" s="1"/>
  <c r="G44" i="87" s="1"/>
  <c r="G45" i="87" s="1"/>
  <c r="G46" i="87" s="1"/>
  <c r="G47" i="87" s="1"/>
  <c r="G48" i="87" s="1"/>
  <c r="G49" i="87" s="1"/>
  <c r="G33" i="87"/>
  <c r="G32" i="87"/>
  <c r="G31" i="87"/>
  <c r="G30" i="87"/>
  <c r="G29" i="87"/>
  <c r="G28" i="87"/>
  <c r="G27" i="87"/>
  <c r="G26" i="87"/>
  <c r="G25" i="87"/>
  <c r="G24" i="87"/>
  <c r="G23" i="87"/>
  <c r="G22" i="87"/>
  <c r="G21" i="87"/>
  <c r="G20" i="87"/>
  <c r="G19" i="87"/>
  <c r="G18" i="87"/>
  <c r="G17" i="87"/>
  <c r="G16" i="87"/>
  <c r="G15" i="87"/>
  <c r="G14" i="87"/>
  <c r="G13" i="87"/>
  <c r="G12" i="87"/>
  <c r="G11" i="87"/>
  <c r="G10" i="87"/>
  <c r="G9" i="87"/>
  <c r="G8" i="87"/>
  <c r="G7" i="87"/>
  <c r="G6" i="87"/>
  <c r="G5" i="87"/>
  <c r="G4" i="87"/>
  <c r="G3" i="87"/>
  <c r="K3" i="87" l="1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K36" i="87"/>
  <c r="K37" i="87"/>
  <c r="K38" i="87"/>
  <c r="K39" i="87"/>
  <c r="K40" i="87"/>
  <c r="K41" i="87"/>
  <c r="K42" i="87"/>
  <c r="K43" i="87"/>
  <c r="K44" i="87"/>
  <c r="K45" i="87"/>
  <c r="K46" i="87"/>
  <c r="K47" i="87"/>
  <c r="K48" i="87"/>
  <c r="K49" i="87"/>
  <c r="K50" i="87"/>
  <c r="K51" i="87"/>
  <c r="K52" i="87"/>
  <c r="K53" i="87"/>
  <c r="K54" i="87"/>
  <c r="K55" i="87"/>
  <c r="K56" i="87"/>
  <c r="K57" i="87"/>
  <c r="K58" i="87"/>
  <c r="K59" i="87"/>
  <c r="K60" i="87"/>
  <c r="K61" i="87"/>
  <c r="K62" i="87"/>
  <c r="K63" i="87"/>
  <c r="K64" i="87"/>
  <c r="K65" i="87"/>
  <c r="K66" i="87"/>
  <c r="K67" i="87"/>
  <c r="K68" i="87"/>
  <c r="K69" i="87"/>
  <c r="K70" i="87"/>
  <c r="K71" i="87"/>
  <c r="K72" i="87"/>
  <c r="K73" i="87"/>
  <c r="K74" i="87"/>
  <c r="K75" i="87"/>
  <c r="K76" i="87"/>
  <c r="K77" i="87"/>
  <c r="K78" i="87"/>
  <c r="K79" i="87"/>
  <c r="K80" i="87"/>
  <c r="K81" i="87"/>
  <c r="K82" i="87"/>
  <c r="K83" i="87"/>
  <c r="K84" i="87"/>
  <c r="K85" i="87"/>
  <c r="K86" i="87"/>
  <c r="K87" i="87"/>
  <c r="K88" i="87"/>
  <c r="K89" i="87"/>
  <c r="K90" i="87"/>
  <c r="K91" i="87"/>
  <c r="K92" i="87"/>
  <c r="K93" i="87"/>
  <c r="K94" i="87"/>
  <c r="K95" i="87"/>
  <c r="K96" i="87"/>
  <c r="K97" i="87"/>
  <c r="K98" i="87"/>
  <c r="K99" i="87"/>
  <c r="K100" i="87"/>
  <c r="K101" i="87"/>
  <c r="K102" i="87"/>
  <c r="K103" i="87"/>
  <c r="K104" i="87"/>
  <c r="K105" i="87"/>
  <c r="K106" i="87"/>
  <c r="K107" i="87"/>
  <c r="K108" i="87"/>
  <c r="K109" i="87"/>
  <c r="K110" i="87"/>
  <c r="K111" i="87"/>
  <c r="K112" i="87"/>
  <c r="K113" i="87"/>
  <c r="K114" i="87"/>
  <c r="K115" i="87"/>
  <c r="K116" i="87"/>
  <c r="K117" i="87"/>
  <c r="K118" i="87"/>
  <c r="K119" i="87"/>
  <c r="K120" i="87"/>
  <c r="K121" i="87"/>
  <c r="K122" i="87"/>
  <c r="K123" i="87"/>
  <c r="K124" i="87"/>
  <c r="K125" i="87"/>
  <c r="K126" i="87"/>
  <c r="K127" i="87"/>
  <c r="K128" i="87"/>
  <c r="K129" i="87"/>
  <c r="K130" i="87"/>
  <c r="K131" i="87"/>
  <c r="K132" i="87"/>
  <c r="K133" i="87"/>
  <c r="K134" i="87"/>
  <c r="K135" i="87"/>
  <c r="K136" i="87"/>
  <c r="K137" i="87"/>
  <c r="K138" i="87"/>
  <c r="K139" i="87"/>
  <c r="K140" i="87"/>
  <c r="K141" i="87"/>
  <c r="K142" i="87"/>
  <c r="K143" i="87"/>
  <c r="K144" i="87"/>
  <c r="K145" i="87"/>
  <c r="K146" i="87"/>
  <c r="K147" i="87"/>
  <c r="K148" i="87"/>
  <c r="K149" i="87"/>
  <c r="K150" i="87"/>
  <c r="K151" i="87"/>
  <c r="K152" i="87"/>
  <c r="K153" i="87"/>
  <c r="K154" i="87"/>
  <c r="K155" i="87"/>
  <c r="K156" i="87"/>
  <c r="K157" i="87"/>
  <c r="K2" i="87"/>
  <c r="K158" i="87" s="1"/>
  <c r="E158" i="87"/>
  <c r="F158" i="87"/>
  <c r="G5" i="92"/>
  <c r="G6" i="92"/>
  <c r="G7" i="92"/>
  <c r="G4" i="92"/>
  <c r="J78" i="87"/>
  <c r="J106" i="87"/>
  <c r="J118" i="87"/>
  <c r="H145" i="87"/>
  <c r="H146" i="87"/>
  <c r="I146" i="87" s="1"/>
  <c r="J146" i="87" s="1"/>
  <c r="H147" i="87"/>
  <c r="H148" i="87"/>
  <c r="H149" i="87"/>
  <c r="H150" i="87"/>
  <c r="I150" i="87" s="1"/>
  <c r="J150" i="87" s="1"/>
  <c r="H151" i="87"/>
  <c r="H152" i="87"/>
  <c r="H153" i="87"/>
  <c r="H154" i="87"/>
  <c r="I154" i="87" s="1"/>
  <c r="J154" i="87" s="1"/>
  <c r="H155" i="87"/>
  <c r="H156" i="87"/>
  <c r="H157" i="87"/>
  <c r="H50" i="87"/>
  <c r="I50" i="87" s="1"/>
  <c r="J50" i="87" s="1"/>
  <c r="H51" i="87"/>
  <c r="H52" i="87"/>
  <c r="H53" i="87"/>
  <c r="H54" i="87"/>
  <c r="I54" i="87" s="1"/>
  <c r="J54" i="87" s="1"/>
  <c r="H55" i="87"/>
  <c r="H56" i="87"/>
  <c r="H57" i="87"/>
  <c r="H58" i="87"/>
  <c r="I58" i="87" s="1"/>
  <c r="J58" i="87" s="1"/>
  <c r="H59" i="87"/>
  <c r="H60" i="87"/>
  <c r="H61" i="87"/>
  <c r="H62" i="87"/>
  <c r="I62" i="87" s="1"/>
  <c r="J62" i="87" s="1"/>
  <c r="H63" i="87"/>
  <c r="H64" i="87"/>
  <c r="H65" i="87"/>
  <c r="H66" i="87"/>
  <c r="I66" i="87" s="1"/>
  <c r="J66" i="87" s="1"/>
  <c r="H67" i="87"/>
  <c r="H68" i="87"/>
  <c r="H69" i="87"/>
  <c r="H70" i="87"/>
  <c r="I70" i="87" s="1"/>
  <c r="J70" i="87" s="1"/>
  <c r="H71" i="87"/>
  <c r="H72" i="87"/>
  <c r="H73" i="87"/>
  <c r="H74" i="87"/>
  <c r="I74" i="87" s="1"/>
  <c r="J74" i="87" s="1"/>
  <c r="H75" i="87"/>
  <c r="H76" i="87"/>
  <c r="H77" i="87"/>
  <c r="H78" i="87"/>
  <c r="I78" i="87" s="1"/>
  <c r="H79" i="87"/>
  <c r="H80" i="87"/>
  <c r="H81" i="87"/>
  <c r="H82" i="87"/>
  <c r="I82" i="87" s="1"/>
  <c r="J82" i="87" s="1"/>
  <c r="H83" i="87"/>
  <c r="H84" i="87"/>
  <c r="H85" i="87"/>
  <c r="H86" i="87"/>
  <c r="I86" i="87" s="1"/>
  <c r="J86" i="87" s="1"/>
  <c r="H87" i="87"/>
  <c r="H88" i="87"/>
  <c r="H89" i="87"/>
  <c r="H90" i="87"/>
  <c r="I90" i="87" s="1"/>
  <c r="J90" i="87" s="1"/>
  <c r="H91" i="87"/>
  <c r="H92" i="87"/>
  <c r="H93" i="87"/>
  <c r="H94" i="87"/>
  <c r="I94" i="87" s="1"/>
  <c r="J94" i="87" s="1"/>
  <c r="H95" i="87"/>
  <c r="H96" i="87"/>
  <c r="H97" i="87"/>
  <c r="H98" i="87"/>
  <c r="I98" i="87" s="1"/>
  <c r="J98" i="87" s="1"/>
  <c r="H99" i="87"/>
  <c r="H100" i="87"/>
  <c r="H101" i="87"/>
  <c r="H102" i="87"/>
  <c r="I102" i="87" s="1"/>
  <c r="J102" i="87" s="1"/>
  <c r="H103" i="87"/>
  <c r="H104" i="87"/>
  <c r="H105" i="87"/>
  <c r="H106" i="87"/>
  <c r="I106" i="87" s="1"/>
  <c r="H107" i="87"/>
  <c r="H108" i="87"/>
  <c r="H109" i="87"/>
  <c r="H110" i="87"/>
  <c r="I110" i="87" s="1"/>
  <c r="J110" i="87" s="1"/>
  <c r="H111" i="87"/>
  <c r="H112" i="87"/>
  <c r="H113" i="87"/>
  <c r="H114" i="87"/>
  <c r="I114" i="87" s="1"/>
  <c r="J114" i="87" s="1"/>
  <c r="H115" i="87"/>
  <c r="H116" i="87"/>
  <c r="H117" i="87"/>
  <c r="H118" i="87"/>
  <c r="I118" i="87" s="1"/>
  <c r="H119" i="87"/>
  <c r="H120" i="87"/>
  <c r="H121" i="87"/>
  <c r="H122" i="87"/>
  <c r="I122" i="87" s="1"/>
  <c r="J122" i="87" s="1"/>
  <c r="H123" i="87"/>
  <c r="H124" i="87"/>
  <c r="H125" i="87"/>
  <c r="H126" i="87"/>
  <c r="I126" i="87" s="1"/>
  <c r="J126" i="87" s="1"/>
  <c r="H127" i="87"/>
  <c r="H128" i="87"/>
  <c r="H129" i="87"/>
  <c r="H130" i="87"/>
  <c r="I130" i="87" s="1"/>
  <c r="J130" i="87" s="1"/>
  <c r="H131" i="87"/>
  <c r="H132" i="87"/>
  <c r="H133" i="87"/>
  <c r="H134" i="87"/>
  <c r="I134" i="87" s="1"/>
  <c r="J134" i="87" s="1"/>
  <c r="H135" i="87"/>
  <c r="H136" i="87"/>
  <c r="H137" i="87"/>
  <c r="H138" i="87"/>
  <c r="I138" i="87" s="1"/>
  <c r="J138" i="87" s="1"/>
  <c r="H139" i="87"/>
  <c r="H140" i="87"/>
  <c r="H141" i="87"/>
  <c r="H142" i="87"/>
  <c r="I142" i="87" s="1"/>
  <c r="J142" i="87" s="1"/>
  <c r="H143" i="87"/>
  <c r="H144" i="87"/>
  <c r="H3" i="87"/>
  <c r="H4" i="87"/>
  <c r="H5" i="87"/>
  <c r="H6" i="87"/>
  <c r="H7" i="87"/>
  <c r="H8" i="87"/>
  <c r="I8" i="87" s="1"/>
  <c r="J8" i="87" s="1"/>
  <c r="H9" i="87"/>
  <c r="I9" i="87" s="1"/>
  <c r="J9" i="87" s="1"/>
  <c r="H10" i="87"/>
  <c r="H11" i="87"/>
  <c r="H12" i="87"/>
  <c r="H13" i="87"/>
  <c r="H14" i="87"/>
  <c r="I14" i="87" s="1"/>
  <c r="J14" i="87" s="1"/>
  <c r="H15" i="87"/>
  <c r="H16" i="87"/>
  <c r="H17" i="87"/>
  <c r="H18" i="87"/>
  <c r="H19" i="87"/>
  <c r="H20" i="87"/>
  <c r="H21" i="87"/>
  <c r="H22" i="87"/>
  <c r="H23" i="87"/>
  <c r="H24" i="87"/>
  <c r="I24" i="87" s="1"/>
  <c r="J24" i="87" s="1"/>
  <c r="H25" i="87"/>
  <c r="I25" i="87" s="1"/>
  <c r="J25" i="87" s="1"/>
  <c r="H26" i="87"/>
  <c r="H27" i="87"/>
  <c r="H28" i="87"/>
  <c r="H29" i="87"/>
  <c r="H30" i="87"/>
  <c r="I30" i="87" s="1"/>
  <c r="J30" i="87" s="1"/>
  <c r="H31" i="87"/>
  <c r="H32" i="87"/>
  <c r="H33" i="87"/>
  <c r="H34" i="87"/>
  <c r="I34" i="87" s="1"/>
  <c r="J34" i="87" s="1"/>
  <c r="H35" i="87"/>
  <c r="H36" i="87"/>
  <c r="H37" i="87"/>
  <c r="H38" i="87"/>
  <c r="I38" i="87" s="1"/>
  <c r="J38" i="87" s="1"/>
  <c r="H39" i="87"/>
  <c r="H40" i="87"/>
  <c r="H41" i="87"/>
  <c r="H42" i="87"/>
  <c r="I42" i="87" s="1"/>
  <c r="J42" i="87" s="1"/>
  <c r="H43" i="87"/>
  <c r="H44" i="87"/>
  <c r="H45" i="87"/>
  <c r="H46" i="87"/>
  <c r="I46" i="87" s="1"/>
  <c r="J46" i="87" s="1"/>
  <c r="H47" i="87"/>
  <c r="H48" i="87"/>
  <c r="H49" i="87"/>
  <c r="F3" i="87"/>
  <c r="F4" i="87"/>
  <c r="F5" i="87"/>
  <c r="F6" i="87"/>
  <c r="F7" i="87"/>
  <c r="F8" i="87"/>
  <c r="F9" i="87"/>
  <c r="F10" i="87"/>
  <c r="F11" i="87"/>
  <c r="F12" i="87"/>
  <c r="F13" i="87"/>
  <c r="F14" i="87"/>
  <c r="F15" i="87"/>
  <c r="F16" i="87"/>
  <c r="F17" i="87"/>
  <c r="F18" i="87"/>
  <c r="F19" i="87"/>
  <c r="F20" i="87"/>
  <c r="F21" i="87"/>
  <c r="F22" i="87"/>
  <c r="F23" i="87"/>
  <c r="F24" i="87"/>
  <c r="F25" i="87"/>
  <c r="F26" i="87"/>
  <c r="F27" i="87"/>
  <c r="F28" i="87"/>
  <c r="F29" i="87"/>
  <c r="F30" i="87"/>
  <c r="F31" i="87"/>
  <c r="F32" i="87"/>
  <c r="F33" i="87"/>
  <c r="F34" i="87"/>
  <c r="F35" i="87"/>
  <c r="F36" i="87"/>
  <c r="F37" i="87"/>
  <c r="F38" i="87"/>
  <c r="F39" i="87"/>
  <c r="F40" i="87"/>
  <c r="F41" i="87"/>
  <c r="F42" i="87"/>
  <c r="F43" i="87"/>
  <c r="F44" i="87"/>
  <c r="F45" i="87"/>
  <c r="F46" i="87"/>
  <c r="F47" i="87"/>
  <c r="F48" i="87"/>
  <c r="F49" i="87"/>
  <c r="F50" i="87"/>
  <c r="F51" i="87"/>
  <c r="F52" i="87"/>
  <c r="F53" i="87"/>
  <c r="F54" i="87"/>
  <c r="F55" i="87"/>
  <c r="F56" i="87"/>
  <c r="F57" i="87"/>
  <c r="F58" i="87"/>
  <c r="F59" i="87"/>
  <c r="F60" i="87"/>
  <c r="F61" i="87"/>
  <c r="F62" i="87"/>
  <c r="F63" i="87"/>
  <c r="F64" i="87"/>
  <c r="F65" i="87"/>
  <c r="F66" i="87"/>
  <c r="F67" i="87"/>
  <c r="F68" i="87"/>
  <c r="F69" i="87"/>
  <c r="F70" i="87"/>
  <c r="F71" i="87"/>
  <c r="F72" i="87"/>
  <c r="F73" i="87"/>
  <c r="F74" i="87"/>
  <c r="F75" i="87"/>
  <c r="F76" i="87"/>
  <c r="F77" i="87"/>
  <c r="F78" i="87"/>
  <c r="F79" i="87"/>
  <c r="F80" i="87"/>
  <c r="F81" i="87"/>
  <c r="F82" i="87"/>
  <c r="F83" i="87"/>
  <c r="F84" i="87"/>
  <c r="F85" i="87"/>
  <c r="F86" i="87"/>
  <c r="F87" i="87"/>
  <c r="F88" i="87"/>
  <c r="F89" i="87"/>
  <c r="F90" i="87"/>
  <c r="F91" i="87"/>
  <c r="F92" i="87"/>
  <c r="F93" i="87"/>
  <c r="F94" i="87"/>
  <c r="F95" i="87"/>
  <c r="F96" i="87"/>
  <c r="F97" i="87"/>
  <c r="F98" i="87"/>
  <c r="F99" i="87"/>
  <c r="F100" i="87"/>
  <c r="F101" i="87"/>
  <c r="F102" i="87"/>
  <c r="F103" i="87"/>
  <c r="F104" i="87"/>
  <c r="F105" i="87"/>
  <c r="F106" i="87"/>
  <c r="F107" i="87"/>
  <c r="F108" i="87"/>
  <c r="F109" i="87"/>
  <c r="F110" i="87"/>
  <c r="F111" i="87"/>
  <c r="F112" i="87"/>
  <c r="F113" i="87"/>
  <c r="F114" i="87"/>
  <c r="F115" i="87"/>
  <c r="F116" i="87"/>
  <c r="F117" i="87"/>
  <c r="F118" i="87"/>
  <c r="F119" i="87"/>
  <c r="F120" i="87"/>
  <c r="F121" i="87"/>
  <c r="F122" i="87"/>
  <c r="F123" i="87"/>
  <c r="F124" i="87"/>
  <c r="F125" i="87"/>
  <c r="F126" i="87"/>
  <c r="F127" i="87"/>
  <c r="F128" i="87"/>
  <c r="F129" i="87"/>
  <c r="F130" i="87"/>
  <c r="F131" i="87"/>
  <c r="F132" i="87"/>
  <c r="F133" i="87"/>
  <c r="F134" i="87"/>
  <c r="F135" i="87"/>
  <c r="F136" i="87"/>
  <c r="F137" i="87"/>
  <c r="F138" i="87"/>
  <c r="F139" i="87"/>
  <c r="F140" i="87"/>
  <c r="F141" i="87"/>
  <c r="F142" i="87"/>
  <c r="F143" i="87"/>
  <c r="F144" i="87"/>
  <c r="F145" i="87"/>
  <c r="F146" i="87"/>
  <c r="F147" i="87"/>
  <c r="F148" i="87"/>
  <c r="F149" i="87"/>
  <c r="F150" i="87"/>
  <c r="F151" i="87"/>
  <c r="F152" i="87"/>
  <c r="F153" i="87"/>
  <c r="F154" i="87"/>
  <c r="F155" i="87"/>
  <c r="F156" i="87"/>
  <c r="F157" i="87"/>
  <c r="F2" i="87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22" i="85"/>
  <c r="E5" i="85"/>
  <c r="E6" i="85"/>
  <c r="E7" i="85"/>
  <c r="E8" i="85"/>
  <c r="E9" i="85"/>
  <c r="E10" i="85"/>
  <c r="E11" i="85"/>
  <c r="E12" i="85"/>
  <c r="E13" i="85"/>
  <c r="E14" i="85"/>
  <c r="E15" i="85"/>
  <c r="E16" i="85"/>
  <c r="E17" i="85"/>
  <c r="E18" i="85"/>
  <c r="E19" i="85"/>
  <c r="E4" i="85"/>
  <c r="H8" i="92"/>
  <c r="H10" i="97"/>
  <c r="L10" i="97"/>
  <c r="H4" i="97"/>
  <c r="F5" i="97"/>
  <c r="F6" i="97"/>
  <c r="F7" i="97"/>
  <c r="H7" i="97" s="1"/>
  <c r="F8" i="97"/>
  <c r="F9" i="97"/>
  <c r="H5" i="97"/>
  <c r="H6" i="97"/>
  <c r="H8" i="97"/>
  <c r="H9" i="97"/>
  <c r="K5" i="97"/>
  <c r="K6" i="97"/>
  <c r="K7" i="97"/>
  <c r="K8" i="97"/>
  <c r="L8" i="97" s="1"/>
  <c r="K9" i="97"/>
  <c r="L9" i="97" s="1"/>
  <c r="L5" i="97"/>
  <c r="L6" i="97"/>
  <c r="L7" i="97"/>
  <c r="K4" i="97"/>
  <c r="L3" i="97"/>
  <c r="K3" i="97"/>
  <c r="H3" i="97"/>
  <c r="F3" i="97"/>
  <c r="E3" i="97"/>
  <c r="I157" i="87" l="1"/>
  <c r="J157" i="87" s="1"/>
  <c r="J153" i="87"/>
  <c r="I153" i="87"/>
  <c r="I149" i="87"/>
  <c r="J149" i="87" s="1"/>
  <c r="J145" i="87"/>
  <c r="I145" i="87"/>
  <c r="I144" i="87"/>
  <c r="J144" i="87" s="1"/>
  <c r="J156" i="87"/>
  <c r="I156" i="87"/>
  <c r="I152" i="87"/>
  <c r="J152" i="87" s="1"/>
  <c r="J148" i="87"/>
  <c r="I148" i="87"/>
  <c r="I143" i="87"/>
  <c r="J143" i="87" s="1"/>
  <c r="J155" i="87"/>
  <c r="I155" i="87"/>
  <c r="I151" i="87"/>
  <c r="J151" i="87" s="1"/>
  <c r="J147" i="87"/>
  <c r="I147" i="87"/>
  <c r="I141" i="87"/>
  <c r="J141" i="87" s="1"/>
  <c r="I137" i="87"/>
  <c r="J137" i="87" s="1"/>
  <c r="I133" i="87"/>
  <c r="J133" i="87" s="1"/>
  <c r="I129" i="87"/>
  <c r="J129" i="87" s="1"/>
  <c r="I140" i="87"/>
  <c r="J140" i="87" s="1"/>
  <c r="I136" i="87"/>
  <c r="J136" i="87" s="1"/>
  <c r="I132" i="87"/>
  <c r="J132" i="87" s="1"/>
  <c r="I128" i="87"/>
  <c r="J128" i="87" s="1"/>
  <c r="I139" i="87"/>
  <c r="J139" i="87" s="1"/>
  <c r="I135" i="87"/>
  <c r="J135" i="87" s="1"/>
  <c r="I131" i="87"/>
  <c r="J131" i="87" s="1"/>
  <c r="I127" i="87"/>
  <c r="J127" i="87" s="1"/>
  <c r="I115" i="87"/>
  <c r="J115" i="87" s="1"/>
  <c r="I125" i="87"/>
  <c r="J125" i="87" s="1"/>
  <c r="I121" i="87"/>
  <c r="J121" i="87" s="1"/>
  <c r="I117" i="87"/>
  <c r="J117" i="87" s="1"/>
  <c r="I113" i="87"/>
  <c r="J113" i="87" s="1"/>
  <c r="I123" i="87"/>
  <c r="J123" i="87" s="1"/>
  <c r="I119" i="87"/>
  <c r="J119" i="87" s="1"/>
  <c r="I124" i="87"/>
  <c r="J124" i="87" s="1"/>
  <c r="I120" i="87"/>
  <c r="J120" i="87" s="1"/>
  <c r="I116" i="87"/>
  <c r="J116" i="87" s="1"/>
  <c r="I112" i="87"/>
  <c r="J112" i="87" s="1"/>
  <c r="I111" i="87"/>
  <c r="J111" i="87" s="1"/>
  <c r="I107" i="87"/>
  <c r="J107" i="87" s="1"/>
  <c r="I103" i="87"/>
  <c r="J103" i="87" s="1"/>
  <c r="I99" i="87"/>
  <c r="J99" i="87" s="1"/>
  <c r="I104" i="87"/>
  <c r="J104" i="87" s="1"/>
  <c r="I96" i="87"/>
  <c r="J96" i="87" s="1"/>
  <c r="I108" i="87"/>
  <c r="J108" i="87" s="1"/>
  <c r="I100" i="87"/>
  <c r="J100" i="87" s="1"/>
  <c r="I109" i="87"/>
  <c r="J109" i="87" s="1"/>
  <c r="I105" i="87"/>
  <c r="J105" i="87" s="1"/>
  <c r="I101" i="87"/>
  <c r="J101" i="87" s="1"/>
  <c r="I97" i="87"/>
  <c r="J97" i="87" s="1"/>
  <c r="I92" i="87"/>
  <c r="J92" i="87" s="1"/>
  <c r="I88" i="87"/>
  <c r="J88" i="87" s="1"/>
  <c r="I84" i="87"/>
  <c r="J84" i="87" s="1"/>
  <c r="I95" i="87"/>
  <c r="J95" i="87" s="1"/>
  <c r="I91" i="87"/>
  <c r="J91" i="87" s="1"/>
  <c r="I87" i="87"/>
  <c r="J87" i="87" s="1"/>
  <c r="I83" i="87"/>
  <c r="J83" i="87" s="1"/>
  <c r="I93" i="87"/>
  <c r="J93" i="87" s="1"/>
  <c r="I89" i="87"/>
  <c r="J89" i="87" s="1"/>
  <c r="I85" i="87"/>
  <c r="J85" i="87" s="1"/>
  <c r="I80" i="87"/>
  <c r="J80" i="87" s="1"/>
  <c r="I76" i="87"/>
  <c r="J76" i="87" s="1"/>
  <c r="I72" i="87"/>
  <c r="J72" i="87" s="1"/>
  <c r="I68" i="87"/>
  <c r="J68" i="87" s="1"/>
  <c r="I81" i="87"/>
  <c r="J81" i="87" s="1"/>
  <c r="I73" i="87"/>
  <c r="J73" i="87" s="1"/>
  <c r="I79" i="87"/>
  <c r="J79" i="87" s="1"/>
  <c r="I75" i="87"/>
  <c r="J75" i="87" s="1"/>
  <c r="I71" i="87"/>
  <c r="J71" i="87" s="1"/>
  <c r="I67" i="87"/>
  <c r="J67" i="87" s="1"/>
  <c r="I77" i="87"/>
  <c r="J77" i="87" s="1"/>
  <c r="I69" i="87"/>
  <c r="J69" i="87" s="1"/>
  <c r="I65" i="87"/>
  <c r="J65" i="87" s="1"/>
  <c r="I61" i="87"/>
  <c r="J61" i="87" s="1"/>
  <c r="I57" i="87"/>
  <c r="J57" i="87" s="1"/>
  <c r="I53" i="87"/>
  <c r="J53" i="87" s="1"/>
  <c r="I64" i="87"/>
  <c r="J64" i="87" s="1"/>
  <c r="I60" i="87"/>
  <c r="J60" i="87" s="1"/>
  <c r="I56" i="87"/>
  <c r="J56" i="87" s="1"/>
  <c r="I52" i="87"/>
  <c r="J52" i="87" s="1"/>
  <c r="I63" i="87"/>
  <c r="J63" i="87" s="1"/>
  <c r="I59" i="87"/>
  <c r="J59" i="87" s="1"/>
  <c r="I55" i="87"/>
  <c r="J55" i="87" s="1"/>
  <c r="I51" i="87"/>
  <c r="J51" i="87" s="1"/>
  <c r="I47" i="87"/>
  <c r="J47" i="87" s="1"/>
  <c r="I43" i="87"/>
  <c r="J43" i="87" s="1"/>
  <c r="I39" i="87"/>
  <c r="J39" i="87" s="1"/>
  <c r="I35" i="87"/>
  <c r="J35" i="87" s="1"/>
  <c r="I49" i="87"/>
  <c r="J49" i="87" s="1"/>
  <c r="I45" i="87"/>
  <c r="J45" i="87" s="1"/>
  <c r="I41" i="87"/>
  <c r="J41" i="87" s="1"/>
  <c r="I37" i="87"/>
  <c r="J37" i="87" s="1"/>
  <c r="I48" i="87"/>
  <c r="J48" i="87" s="1"/>
  <c r="I44" i="87"/>
  <c r="J44" i="87" s="1"/>
  <c r="I40" i="87"/>
  <c r="J40" i="87" s="1"/>
  <c r="I36" i="87"/>
  <c r="J36" i="87" s="1"/>
  <c r="I33" i="87"/>
  <c r="J33" i="87" s="1"/>
  <c r="I32" i="87"/>
  <c r="J32" i="87" s="1"/>
  <c r="I31" i="87"/>
  <c r="J31" i="87" s="1"/>
  <c r="I29" i="87"/>
  <c r="J29" i="87" s="1"/>
  <c r="I28" i="87"/>
  <c r="J28" i="87" s="1"/>
  <c r="I27" i="87"/>
  <c r="J27" i="87" s="1"/>
  <c r="I26" i="87"/>
  <c r="J26" i="87" s="1"/>
  <c r="I23" i="87"/>
  <c r="J23" i="87" s="1"/>
  <c r="I22" i="87"/>
  <c r="J22" i="87" s="1"/>
  <c r="I21" i="87"/>
  <c r="J21" i="87" s="1"/>
  <c r="I20" i="87"/>
  <c r="J20" i="87" s="1"/>
  <c r="I19" i="87"/>
  <c r="J19" i="87" s="1"/>
  <c r="I18" i="87"/>
  <c r="J18" i="87" s="1"/>
  <c r="I17" i="87"/>
  <c r="J17" i="87" s="1"/>
  <c r="I16" i="87"/>
  <c r="J16" i="87" s="1"/>
  <c r="I15" i="87"/>
  <c r="J15" i="87" s="1"/>
  <c r="I13" i="87"/>
  <c r="J13" i="87" s="1"/>
  <c r="I12" i="87"/>
  <c r="J12" i="87" s="1"/>
  <c r="I11" i="87"/>
  <c r="J11" i="87" s="1"/>
  <c r="I10" i="87"/>
  <c r="J10" i="87" s="1"/>
  <c r="I7" i="87"/>
  <c r="J7" i="87" s="1"/>
  <c r="I6" i="87"/>
  <c r="J6" i="87" s="1"/>
  <c r="I5" i="87"/>
  <c r="J5" i="87" s="1"/>
  <c r="I4" i="87"/>
  <c r="J4" i="87" s="1"/>
  <c r="I3" i="87"/>
  <c r="J3" i="87" s="1"/>
  <c r="L4" i="97"/>
  <c r="C3" i="107"/>
  <c r="H2" i="87"/>
  <c r="I2" i="87" l="1"/>
  <c r="H158" i="87"/>
  <c r="E2" i="107"/>
  <c r="M2" i="87" l="1"/>
  <c r="I158" i="87"/>
  <c r="E3" i="107"/>
  <c r="D3" i="107"/>
  <c r="J2" i="87"/>
  <c r="F2" i="107" l="1"/>
  <c r="F3" i="107" s="1"/>
  <c r="G2" i="107" l="1"/>
  <c r="G3" i="107" s="1"/>
</calcChain>
</file>

<file path=xl/sharedStrings.xml><?xml version="1.0" encoding="utf-8"?>
<sst xmlns="http://schemas.openxmlformats.org/spreadsheetml/2006/main" count="237" uniqueCount="44">
  <si>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</si>
  <si>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</si>
  <si>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</si>
  <si>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</si>
  <si>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</si>
  <si>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</si>
  <si>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</si>
  <si>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</si>
  <si>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</si>
  <si>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</si>
  <si>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</si>
  <si>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</si>
  <si>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 xml:space="preserve">Total </t>
  </si>
  <si>
    <t>Sr.No</t>
  </si>
  <si>
    <t>Balc. Area</t>
  </si>
  <si>
    <t>Total Area</t>
  </si>
  <si>
    <t>Area in Sq.ft</t>
  </si>
  <si>
    <t>CA sq.M</t>
  </si>
  <si>
    <t>Rate</t>
  </si>
  <si>
    <t>Total Value</t>
  </si>
  <si>
    <t>Final Rate</t>
  </si>
  <si>
    <t>1BHK</t>
  </si>
  <si>
    <t>Carpet Area in Sq.M</t>
  </si>
  <si>
    <t>Carpet Area in Sq.Ft</t>
  </si>
  <si>
    <t>Avg</t>
  </si>
  <si>
    <t>Building Name</t>
  </si>
  <si>
    <t>Apartment Type</t>
  </si>
  <si>
    <t>Carpet Area (in Sqmts)</t>
  </si>
  <si>
    <t>Number of Apartment</t>
  </si>
  <si>
    <t>Number of Booked Apartment</t>
  </si>
  <si>
    <t>MANAS</t>
  </si>
  <si>
    <t>1 BHK</t>
  </si>
  <si>
    <t>3,4,5,6,8,9,11,12 typical floor</t>
  </si>
  <si>
    <t>Total 16 flats</t>
  </si>
  <si>
    <t>Typical 7 &amp; 10 floor</t>
  </si>
  <si>
    <t>Total 14 Flats</t>
  </si>
  <si>
    <t>Comp.</t>
  </si>
  <si>
    <t xml:space="preserve">As per Approved Plan / RERA Carpet Area in 
Sq. Ft.                      
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</si>
  <si>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</si>
  <si>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</si>
  <si>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</si>
  <si>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</si>
  <si>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</si>
  <si>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1 BHK - 156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</si>
</sst>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2"/>
      <color rgb="FFFFFFFF"/>
      <name val="Arial Narrow"/>
      <family val="2"/>
    </font>
    <font>
      <b/>
      <sz val="12"/>
      <color rgb="FF333333"/>
      <name val="Arial Narrow"/>
      <family val="2"/>
    </font>
    <font>
      <sz val="10"/>
      <name val="Calibri"/>
      <family val="2"/>
      <scheme val="minor"/>
    </font>
    <font>
      <b/>
      <sz val="11"/>
      <color theme="1"/>
      <name val="Arial Narrow"/>
      <family val="2"/>
    </font>
    <font>
      <b/>
      <sz val="9"/>
      <color rgb="FF212529"/>
      <name val="Arial"/>
      <family val="2"/>
    </font>
    <font>
      <sz val="8"/>
      <color rgb="FF212529"/>
      <name val="Arial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8" fillId="0" borderId="0" xfId="0" applyNumberFormat="1" applyFont="1"/>
    <xf numFmtId="1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43" fontId="19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7" fillId="0" borderId="0" xfId="0" applyFont="1" applyAlignment="1">
      <alignment horizontal="center"/>
    </xf>
    <xf numFmtId="1" fontId="14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43" fontId="17" fillId="0" borderId="0" xfId="0" applyNumberFormat="1" applyFont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43" fontId="17" fillId="0" borderId="1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top"/>
    </xf>
    <xf numFmtId="0" fontId="14" fillId="0" borderId="1" xfId="0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left" vertical="top" wrapText="1"/>
    </xf>
    <xf numFmtId="1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left" vertical="top" wrapText="1"/>
    </xf>
    <xf numFmtId="2" fontId="14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6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3" fontId="22" fillId="0" borderId="0" xfId="1" applyFont="1" applyAlignment="1">
      <alignment horizontal="center" vertical="center"/>
    </xf>
    <xf numFmtId="43" fontId="22" fillId="3" borderId="9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1" fontId="20" fillId="0" borderId="0" xfId="0" applyNumberFormat="1" applyFont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2" fontId="20" fillId="0" borderId="0" xfId="0" applyNumberFormat="1" applyFont="1" applyAlignment="1">
      <alignment horizontal="center" vertical="top" wrapText="1"/>
    </xf>
    <xf numFmtId="165" fontId="21" fillId="0" borderId="0" xfId="0" applyNumberFormat="1" applyFont="1" applyAlignment="1">
      <alignment horizontal="center" vertical="center"/>
    </xf>
    <xf numFmtId="0" fontId="27" fillId="4" borderId="1" xfId="0" applyFont="1" applyFill="1" applyBorder="1" applyAlignment="1">
      <alignment horizontal="center" vertical="top" wrapText="1"/>
    </xf>
    <xf numFmtId="0" fontId="0" fillId="4" borderId="1" xfId="0" applyFill="1" applyBorder="1"/>
    <xf numFmtId="0" fontId="28" fillId="4" borderId="1" xfId="0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166" fontId="14" fillId="0" borderId="0" xfId="0" applyNumberFormat="1" applyFont="1" applyAlignment="1">
      <alignment horizontal="center" vertical="top"/>
    </xf>
    <xf numFmtId="1" fontId="28" fillId="4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1" fillId="0" borderId="0" xfId="0" applyFont="1"/>
    <xf numFmtId="43" fontId="31" fillId="0" borderId="0" xfId="1" applyFont="1"/>
    <xf numFmtId="43" fontId="3" fillId="0" borderId="1" xfId="0" applyNumberFormat="1" applyFont="1" applyBorder="1" applyAlignment="1">
      <alignment horizontal="center" vertical="center"/>
    </xf>
    <xf numFmtId="43" fontId="26" fillId="0" borderId="1" xfId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2</xdr:row>
      <xdr:rowOff>66675</xdr:rowOff>
    </xdr:from>
    <xdr:to>
      <xdr:col>19</xdr:col>
      <xdr:colOff>19910</xdr:colOff>
      <xdr:row>24</xdr:row>
      <xdr:rowOff>95947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6657C6-48EE-8281-A008-BF2DD7E1D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466725"/>
          <a:ext cx="6163535" cy="49917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164225</xdr:colOff>
      <xdr:row>2</xdr:row>
      <xdr:rowOff>284467</xdr:rowOff>
    </xdr:from>
    <xdr:to>
      <xdr:col>17</xdr:col>
      <xdr:colOff>324867</xdr:colOff>
      <xdr:row>28</xdr:row>
      <xdr:rowOff>60505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97BD35-1D55-41CA-83CD-03420E0FC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1" y="961070"/>
          <a:ext cx="6164676" cy="4991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0"/>
  <sheetViews>
    <sheetView tabSelected="1" topLeftCell="A145" zoomScale="160" zoomScaleNormal="160" workbookViewId="0">
      <selection activeCell="J166" sqref="J166"/>
    </sheetView>
  </sheetViews>
  <sheetFormatPr defaultRowHeight="15" x14ac:dyDescent="0.25"/>
  <cols>
    <col min="1" max="1" width="4" style="53" customWidth="1"/>
    <col min="2" max="2" width="5" style="52" customWidth="1"/>
    <col min="3" max="3" width="4.5703125" style="52" customWidth="1"/>
    <col min="4" max="4" width="7.7109375" style="32" customWidth="1"/>
    <col min="5" max="5" width="7.7109375" style="65" customWidth="1"/>
    <col min="6" max="6" width="6.42578125" style="76" customWidth="1"/>
    <col min="7" max="7" width="7" style="113" customWidth="1"/>
    <col min="8" max="8" width="12.28515625" style="113" customWidth="1"/>
    <col min="9" max="9" width="13.140625" style="113" customWidth="1"/>
    <col min="10" max="10" width="8.42578125" style="114" customWidth="1"/>
    <col min="11" max="11" width="11.42578125" style="113" customWidth="1"/>
    <col min="12" max="12" width="12" bestFit="1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21" ht="56.25" customHeight="1" thickBot="1" x14ac:dyDescent="0.3">
      <c r="A1" s="13" t="s">
        <v>1</v>
      </c>
      <c r="B1" s="13" t="s">
        <v>0</v>
      </c>
      <c r="C1" s="14" t="s">
        <v>2</v>
      </c>
      <c r="D1" s="14" t="s">
        <v>36</v>
      </c>
      <c r="E1" s="14" t="s">
        <v>37</v>
      </c>
      <c r="F1" s="66" t="s">
        <v>11</v>
      </c>
      <c r="G1" s="101" t="s">
        <v>42</v>
      </c>
      <c r="H1" s="102" t="s">
        <v>38</v>
      </c>
      <c r="I1" s="103" t="s">
        <v>39</v>
      </c>
      <c r="J1" s="104" t="s">
        <v>40</v>
      </c>
      <c r="K1" s="105" t="s">
        <v>41</v>
      </c>
      <c r="L1" s="5"/>
    </row>
    <row r="2" spans="1:21" ht="17.25" thickBot="1" x14ac:dyDescent="0.35">
      <c r="A2" s="68">
        <v>1</v>
      </c>
      <c r="B2" s="16">
        <v>301</v>
      </c>
      <c r="C2" s="11">
        <v>3</v>
      </c>
      <c r="D2" s="12" t="s">
        <v>31</v>
      </c>
      <c r="E2" s="12">
        <v>365</v>
      </c>
      <c r="F2" s="64">
        <f>E2*1.1</f>
        <v>401.50000000000006</v>
      </c>
      <c r="G2" s="106">
        <v>14800</v>
      </c>
      <c r="H2" s="107">
        <f>E2*G2</f>
        <v>5402000</v>
      </c>
      <c r="I2" s="108">
        <f>ROUND(H2*1.15,0)</f>
        <v>6212300</v>
      </c>
      <c r="J2" s="109">
        <f>MROUND((I2*0.025/12),500)</f>
        <v>13000</v>
      </c>
      <c r="K2" s="108">
        <f>F2*2600</f>
        <v>1043900.0000000001</v>
      </c>
      <c r="L2" s="4"/>
      <c r="M2" s="69">
        <f>I2/E2</f>
        <v>17020</v>
      </c>
      <c r="P2" s="70"/>
      <c r="Q2" s="3"/>
      <c r="R2" s="3"/>
      <c r="S2" s="71"/>
      <c r="U2" s="72"/>
    </row>
    <row r="3" spans="1:21" ht="16.5" x14ac:dyDescent="0.3">
      <c r="A3" s="68">
        <v>2</v>
      </c>
      <c r="B3" s="16">
        <v>302</v>
      </c>
      <c r="C3" s="11">
        <v>3</v>
      </c>
      <c r="D3" s="12" t="s">
        <v>31</v>
      </c>
      <c r="E3" s="12">
        <v>365</v>
      </c>
      <c r="F3" s="64">
        <f t="shared" ref="F3:F65" si="0">E3*1.1</f>
        <v>401.50000000000006</v>
      </c>
      <c r="G3" s="106">
        <f t="shared" ref="G3:G17" si="1">G2</f>
        <v>14800</v>
      </c>
      <c r="H3" s="107">
        <f t="shared" ref="H3:H66" si="2">E3*G3</f>
        <v>5402000</v>
      </c>
      <c r="I3" s="108">
        <f t="shared" ref="I3:I66" si="3">ROUND(H3*1.15,0)</f>
        <v>6212300</v>
      </c>
      <c r="J3" s="109">
        <f t="shared" ref="J3:J66" si="4">MROUND((I3*0.025/12),500)</f>
        <v>13000</v>
      </c>
      <c r="K3" s="108">
        <f t="shared" ref="K3:K66" si="5">F3*2600</f>
        <v>1043900.0000000001</v>
      </c>
      <c r="L3" s="4"/>
      <c r="M3" s="69">
        <f t="shared" ref="M3:M66" si="6">I3/E3</f>
        <v>17020</v>
      </c>
      <c r="N3" s="9"/>
      <c r="P3" s="70"/>
      <c r="Q3" s="3"/>
      <c r="R3" s="8"/>
      <c r="S3" s="73"/>
      <c r="U3" s="74"/>
    </row>
    <row r="4" spans="1:21" s="33" customFormat="1" ht="16.5" x14ac:dyDescent="0.3">
      <c r="A4" s="68">
        <v>3</v>
      </c>
      <c r="B4" s="16">
        <v>303</v>
      </c>
      <c r="C4" s="11">
        <v>3</v>
      </c>
      <c r="D4" s="12" t="s">
        <v>31</v>
      </c>
      <c r="E4" s="12">
        <v>381</v>
      </c>
      <c r="F4" s="64">
        <f t="shared" si="0"/>
        <v>419.1</v>
      </c>
      <c r="G4" s="106">
        <f t="shared" si="1"/>
        <v>14800</v>
      </c>
      <c r="H4" s="107">
        <f t="shared" si="2"/>
        <v>5638800</v>
      </c>
      <c r="I4" s="108">
        <f t="shared" si="3"/>
        <v>6484620</v>
      </c>
      <c r="J4" s="109">
        <f t="shared" si="4"/>
        <v>13500</v>
      </c>
      <c r="K4" s="108">
        <f t="shared" si="5"/>
        <v>1089660</v>
      </c>
      <c r="L4" s="34"/>
      <c r="M4" s="69">
        <f t="shared" si="6"/>
        <v>17020</v>
      </c>
      <c r="N4" s="35"/>
      <c r="P4" s="8"/>
      <c r="Q4" s="8"/>
    </row>
    <row r="5" spans="1:21" s="33" customFormat="1" ht="16.5" x14ac:dyDescent="0.3">
      <c r="A5" s="68">
        <v>4</v>
      </c>
      <c r="B5" s="16">
        <v>304</v>
      </c>
      <c r="C5" s="11">
        <v>3</v>
      </c>
      <c r="D5" s="12" t="s">
        <v>31</v>
      </c>
      <c r="E5" s="12">
        <v>378</v>
      </c>
      <c r="F5" s="64">
        <f t="shared" si="0"/>
        <v>415.8</v>
      </c>
      <c r="G5" s="106">
        <f t="shared" si="1"/>
        <v>14800</v>
      </c>
      <c r="H5" s="107">
        <f t="shared" si="2"/>
        <v>5594400</v>
      </c>
      <c r="I5" s="108">
        <f t="shared" si="3"/>
        <v>6433560</v>
      </c>
      <c r="J5" s="109">
        <f t="shared" si="4"/>
        <v>13500</v>
      </c>
      <c r="K5" s="108">
        <f t="shared" si="5"/>
        <v>1081080</v>
      </c>
      <c r="L5" s="34"/>
      <c r="M5" s="69">
        <f t="shared" si="6"/>
        <v>17020</v>
      </c>
      <c r="N5" s="35"/>
      <c r="P5" s="8"/>
      <c r="Q5" s="8"/>
    </row>
    <row r="6" spans="1:21" ht="16.5" x14ac:dyDescent="0.3">
      <c r="A6" s="68">
        <v>5</v>
      </c>
      <c r="B6" s="16">
        <v>305</v>
      </c>
      <c r="C6" s="11">
        <v>3</v>
      </c>
      <c r="D6" s="12" t="s">
        <v>31</v>
      </c>
      <c r="E6" s="12">
        <v>365</v>
      </c>
      <c r="F6" s="64">
        <f t="shared" si="0"/>
        <v>401.50000000000006</v>
      </c>
      <c r="G6" s="106">
        <f t="shared" si="1"/>
        <v>14800</v>
      </c>
      <c r="H6" s="107">
        <f t="shared" si="2"/>
        <v>5402000</v>
      </c>
      <c r="I6" s="108">
        <f t="shared" si="3"/>
        <v>6212300</v>
      </c>
      <c r="J6" s="109">
        <f t="shared" si="4"/>
        <v>13000</v>
      </c>
      <c r="K6" s="108">
        <f t="shared" si="5"/>
        <v>1043900.0000000001</v>
      </c>
      <c r="L6" s="4"/>
      <c r="M6" s="69">
        <f t="shared" si="6"/>
        <v>17020</v>
      </c>
      <c r="N6" s="9"/>
      <c r="P6" s="3"/>
      <c r="Q6" s="3"/>
    </row>
    <row r="7" spans="1:21" ht="16.5" x14ac:dyDescent="0.3">
      <c r="A7" s="68">
        <v>6</v>
      </c>
      <c r="B7" s="16">
        <v>306</v>
      </c>
      <c r="C7" s="11">
        <v>3</v>
      </c>
      <c r="D7" s="12" t="s">
        <v>31</v>
      </c>
      <c r="E7" s="12">
        <v>365</v>
      </c>
      <c r="F7" s="64">
        <f t="shared" si="0"/>
        <v>401.50000000000006</v>
      </c>
      <c r="G7" s="106">
        <f t="shared" si="1"/>
        <v>14800</v>
      </c>
      <c r="H7" s="107">
        <f t="shared" si="2"/>
        <v>5402000</v>
      </c>
      <c r="I7" s="108">
        <f t="shared" si="3"/>
        <v>6212300</v>
      </c>
      <c r="J7" s="109">
        <f t="shared" si="4"/>
        <v>13000</v>
      </c>
      <c r="K7" s="108">
        <f t="shared" si="5"/>
        <v>1043900.0000000001</v>
      </c>
      <c r="L7" s="4"/>
      <c r="M7" s="69">
        <f t="shared" si="6"/>
        <v>17020</v>
      </c>
      <c r="N7" s="9"/>
      <c r="P7" s="3"/>
      <c r="Q7" s="3"/>
    </row>
    <row r="8" spans="1:21" ht="16.5" x14ac:dyDescent="0.3">
      <c r="A8" s="68">
        <v>7</v>
      </c>
      <c r="B8" s="16">
        <v>307</v>
      </c>
      <c r="C8" s="11">
        <v>3</v>
      </c>
      <c r="D8" s="12" t="s">
        <v>31</v>
      </c>
      <c r="E8" s="12">
        <v>371</v>
      </c>
      <c r="F8" s="64">
        <f t="shared" si="0"/>
        <v>408.1</v>
      </c>
      <c r="G8" s="106">
        <f t="shared" si="1"/>
        <v>14800</v>
      </c>
      <c r="H8" s="107">
        <f t="shared" si="2"/>
        <v>5490800</v>
      </c>
      <c r="I8" s="108">
        <f t="shared" si="3"/>
        <v>6314420</v>
      </c>
      <c r="J8" s="109">
        <f t="shared" si="4"/>
        <v>13000</v>
      </c>
      <c r="K8" s="108">
        <f t="shared" si="5"/>
        <v>1061060</v>
      </c>
      <c r="L8" s="4"/>
      <c r="M8" s="69">
        <f t="shared" si="6"/>
        <v>17020</v>
      </c>
      <c r="N8" s="9"/>
      <c r="P8" s="3"/>
      <c r="Q8" s="3"/>
    </row>
    <row r="9" spans="1:21" ht="16.5" x14ac:dyDescent="0.3">
      <c r="A9" s="68">
        <v>8</v>
      </c>
      <c r="B9" s="16">
        <v>308</v>
      </c>
      <c r="C9" s="11">
        <v>3</v>
      </c>
      <c r="D9" s="12" t="s">
        <v>31</v>
      </c>
      <c r="E9" s="12">
        <v>371</v>
      </c>
      <c r="F9" s="64">
        <f t="shared" si="0"/>
        <v>408.1</v>
      </c>
      <c r="G9" s="106">
        <f t="shared" si="1"/>
        <v>14800</v>
      </c>
      <c r="H9" s="107">
        <f t="shared" si="2"/>
        <v>5490800</v>
      </c>
      <c r="I9" s="108">
        <f t="shared" si="3"/>
        <v>6314420</v>
      </c>
      <c r="J9" s="109">
        <f t="shared" si="4"/>
        <v>13000</v>
      </c>
      <c r="K9" s="108">
        <f t="shared" si="5"/>
        <v>1061060</v>
      </c>
      <c r="L9" s="4"/>
      <c r="M9" s="69">
        <f t="shared" si="6"/>
        <v>17020</v>
      </c>
      <c r="N9" s="9"/>
      <c r="P9" s="3"/>
      <c r="Q9" s="3"/>
    </row>
    <row r="10" spans="1:21" ht="16.5" x14ac:dyDescent="0.3">
      <c r="A10" s="68">
        <v>9</v>
      </c>
      <c r="B10" s="16">
        <v>309</v>
      </c>
      <c r="C10" s="11">
        <v>3</v>
      </c>
      <c r="D10" s="12" t="s">
        <v>31</v>
      </c>
      <c r="E10" s="12">
        <v>365</v>
      </c>
      <c r="F10" s="64">
        <f t="shared" si="0"/>
        <v>401.50000000000006</v>
      </c>
      <c r="G10" s="106">
        <f t="shared" si="1"/>
        <v>14800</v>
      </c>
      <c r="H10" s="107">
        <f t="shared" si="2"/>
        <v>5402000</v>
      </c>
      <c r="I10" s="108">
        <f t="shared" si="3"/>
        <v>6212300</v>
      </c>
      <c r="J10" s="109">
        <f t="shared" si="4"/>
        <v>13000</v>
      </c>
      <c r="K10" s="108">
        <f t="shared" si="5"/>
        <v>1043900.0000000001</v>
      </c>
      <c r="L10" s="4"/>
      <c r="M10" s="69">
        <f t="shared" si="6"/>
        <v>17020</v>
      </c>
      <c r="N10" s="9"/>
      <c r="P10" s="3"/>
      <c r="Q10" s="3"/>
    </row>
    <row r="11" spans="1:21" ht="16.5" x14ac:dyDescent="0.3">
      <c r="A11" s="68">
        <v>10</v>
      </c>
      <c r="B11" s="16">
        <v>310</v>
      </c>
      <c r="C11" s="11">
        <v>3</v>
      </c>
      <c r="D11" s="12" t="s">
        <v>31</v>
      </c>
      <c r="E11" s="12">
        <v>365</v>
      </c>
      <c r="F11" s="64">
        <f t="shared" si="0"/>
        <v>401.50000000000006</v>
      </c>
      <c r="G11" s="106">
        <f t="shared" si="1"/>
        <v>14800</v>
      </c>
      <c r="H11" s="107">
        <f t="shared" si="2"/>
        <v>5402000</v>
      </c>
      <c r="I11" s="108">
        <f t="shared" si="3"/>
        <v>6212300</v>
      </c>
      <c r="J11" s="109">
        <f t="shared" si="4"/>
        <v>13000</v>
      </c>
      <c r="K11" s="108">
        <f t="shared" si="5"/>
        <v>1043900.0000000001</v>
      </c>
      <c r="L11" s="4"/>
      <c r="M11" s="69">
        <f t="shared" si="6"/>
        <v>17020</v>
      </c>
      <c r="N11" s="9"/>
      <c r="P11" s="3"/>
      <c r="Q11" s="3"/>
    </row>
    <row r="12" spans="1:21" ht="16.5" x14ac:dyDescent="0.3">
      <c r="A12" s="68">
        <v>11</v>
      </c>
      <c r="B12" s="16">
        <v>311</v>
      </c>
      <c r="C12" s="11">
        <v>3</v>
      </c>
      <c r="D12" s="12" t="s">
        <v>31</v>
      </c>
      <c r="E12" s="12">
        <v>378</v>
      </c>
      <c r="F12" s="64">
        <f t="shared" si="0"/>
        <v>415.8</v>
      </c>
      <c r="G12" s="106">
        <f t="shared" si="1"/>
        <v>14800</v>
      </c>
      <c r="H12" s="107">
        <f t="shared" si="2"/>
        <v>5594400</v>
      </c>
      <c r="I12" s="108">
        <f t="shared" si="3"/>
        <v>6433560</v>
      </c>
      <c r="J12" s="109">
        <f t="shared" si="4"/>
        <v>13500</v>
      </c>
      <c r="K12" s="108">
        <f t="shared" si="5"/>
        <v>1081080</v>
      </c>
      <c r="L12" s="4"/>
      <c r="M12" s="69">
        <f t="shared" si="6"/>
        <v>17020</v>
      </c>
      <c r="N12" s="9"/>
      <c r="P12" s="3"/>
      <c r="Q12" s="3"/>
    </row>
    <row r="13" spans="1:21" ht="16.5" x14ac:dyDescent="0.3">
      <c r="A13" s="68">
        <v>12</v>
      </c>
      <c r="B13" s="16">
        <v>312</v>
      </c>
      <c r="C13" s="11">
        <v>3</v>
      </c>
      <c r="D13" s="12" t="s">
        <v>31</v>
      </c>
      <c r="E13" s="12">
        <v>381</v>
      </c>
      <c r="F13" s="64">
        <f t="shared" si="0"/>
        <v>419.1</v>
      </c>
      <c r="G13" s="106">
        <f t="shared" si="1"/>
        <v>14800</v>
      </c>
      <c r="H13" s="107">
        <f t="shared" si="2"/>
        <v>5638800</v>
      </c>
      <c r="I13" s="108">
        <f t="shared" si="3"/>
        <v>6484620</v>
      </c>
      <c r="J13" s="109">
        <f t="shared" si="4"/>
        <v>13500</v>
      </c>
      <c r="K13" s="108">
        <f t="shared" si="5"/>
        <v>1089660</v>
      </c>
      <c r="L13" s="4"/>
      <c r="M13" s="69">
        <f t="shared" si="6"/>
        <v>17020</v>
      </c>
      <c r="N13" s="9"/>
      <c r="P13" s="3"/>
      <c r="Q13" s="3"/>
    </row>
    <row r="14" spans="1:21" ht="16.5" x14ac:dyDescent="0.3">
      <c r="A14" s="68">
        <v>13</v>
      </c>
      <c r="B14" s="16">
        <v>313</v>
      </c>
      <c r="C14" s="11">
        <v>3</v>
      </c>
      <c r="D14" s="12" t="s">
        <v>31</v>
      </c>
      <c r="E14" s="12">
        <v>365</v>
      </c>
      <c r="F14" s="64">
        <f t="shared" si="0"/>
        <v>401.50000000000006</v>
      </c>
      <c r="G14" s="106">
        <f t="shared" si="1"/>
        <v>14800</v>
      </c>
      <c r="H14" s="107">
        <f t="shared" si="2"/>
        <v>5402000</v>
      </c>
      <c r="I14" s="108">
        <f t="shared" si="3"/>
        <v>6212300</v>
      </c>
      <c r="J14" s="109">
        <f t="shared" si="4"/>
        <v>13000</v>
      </c>
      <c r="K14" s="108">
        <f t="shared" si="5"/>
        <v>1043900.0000000001</v>
      </c>
      <c r="L14" s="4"/>
      <c r="M14" s="69">
        <f t="shared" si="6"/>
        <v>17020</v>
      </c>
      <c r="N14" s="9"/>
      <c r="P14" s="3"/>
      <c r="Q14" s="3"/>
    </row>
    <row r="15" spans="1:21" ht="16.5" x14ac:dyDescent="0.3">
      <c r="A15" s="68">
        <v>14</v>
      </c>
      <c r="B15" s="16">
        <v>314</v>
      </c>
      <c r="C15" s="11">
        <v>3</v>
      </c>
      <c r="D15" s="12" t="s">
        <v>31</v>
      </c>
      <c r="E15" s="12">
        <v>365</v>
      </c>
      <c r="F15" s="64">
        <f t="shared" si="0"/>
        <v>401.50000000000006</v>
      </c>
      <c r="G15" s="106">
        <f t="shared" si="1"/>
        <v>14800</v>
      </c>
      <c r="H15" s="107">
        <f t="shared" si="2"/>
        <v>5402000</v>
      </c>
      <c r="I15" s="108">
        <f t="shared" si="3"/>
        <v>6212300</v>
      </c>
      <c r="J15" s="109">
        <f t="shared" si="4"/>
        <v>13000</v>
      </c>
      <c r="K15" s="108">
        <f t="shared" si="5"/>
        <v>1043900.0000000001</v>
      </c>
      <c r="L15" s="4"/>
      <c r="M15" s="69">
        <f t="shared" si="6"/>
        <v>17020</v>
      </c>
      <c r="N15" s="9"/>
      <c r="P15" s="3"/>
      <c r="Q15" s="3"/>
    </row>
    <row r="16" spans="1:21" ht="16.5" x14ac:dyDescent="0.3">
      <c r="A16" s="68">
        <v>15</v>
      </c>
      <c r="B16" s="16">
        <v>315</v>
      </c>
      <c r="C16" s="11">
        <v>3</v>
      </c>
      <c r="D16" s="12" t="s">
        <v>31</v>
      </c>
      <c r="E16" s="12">
        <v>365</v>
      </c>
      <c r="F16" s="64">
        <f t="shared" si="0"/>
        <v>401.50000000000006</v>
      </c>
      <c r="G16" s="106">
        <f t="shared" si="1"/>
        <v>14800</v>
      </c>
      <c r="H16" s="107">
        <f t="shared" si="2"/>
        <v>5402000</v>
      </c>
      <c r="I16" s="108">
        <f t="shared" si="3"/>
        <v>6212300</v>
      </c>
      <c r="J16" s="109">
        <f t="shared" si="4"/>
        <v>13000</v>
      </c>
      <c r="K16" s="108">
        <f t="shared" si="5"/>
        <v>1043900.0000000001</v>
      </c>
      <c r="L16" s="4"/>
      <c r="M16" s="69">
        <f t="shared" si="6"/>
        <v>17020</v>
      </c>
      <c r="N16" s="9"/>
      <c r="P16" s="3"/>
      <c r="Q16" s="3"/>
    </row>
    <row r="17" spans="1:16" x14ac:dyDescent="0.25">
      <c r="A17" s="68">
        <v>16</v>
      </c>
      <c r="B17" s="16">
        <v>316</v>
      </c>
      <c r="C17" s="11">
        <v>3</v>
      </c>
      <c r="D17" s="12" t="s">
        <v>31</v>
      </c>
      <c r="E17" s="12">
        <v>365</v>
      </c>
      <c r="F17" s="64">
        <f t="shared" si="0"/>
        <v>401.50000000000006</v>
      </c>
      <c r="G17" s="106">
        <f t="shared" si="1"/>
        <v>14800</v>
      </c>
      <c r="H17" s="107">
        <f t="shared" si="2"/>
        <v>5402000</v>
      </c>
      <c r="I17" s="108">
        <f t="shared" si="3"/>
        <v>6212300</v>
      </c>
      <c r="J17" s="109">
        <f t="shared" si="4"/>
        <v>13000</v>
      </c>
      <c r="K17" s="108">
        <f t="shared" si="5"/>
        <v>1043900.0000000001</v>
      </c>
      <c r="M17" s="69">
        <f t="shared" si="6"/>
        <v>17020</v>
      </c>
    </row>
    <row r="18" spans="1:16" x14ac:dyDescent="0.25">
      <c r="A18" s="68">
        <v>17</v>
      </c>
      <c r="B18" s="16">
        <v>401</v>
      </c>
      <c r="C18" s="15">
        <v>4</v>
      </c>
      <c r="D18" s="12" t="s">
        <v>31</v>
      </c>
      <c r="E18" s="12">
        <v>365</v>
      </c>
      <c r="F18" s="64">
        <f t="shared" si="0"/>
        <v>401.50000000000006</v>
      </c>
      <c r="G18" s="106">
        <f>G17+50</f>
        <v>14850</v>
      </c>
      <c r="H18" s="107">
        <f t="shared" si="2"/>
        <v>5420250</v>
      </c>
      <c r="I18" s="108">
        <f t="shared" si="3"/>
        <v>6233288</v>
      </c>
      <c r="J18" s="109">
        <f t="shared" si="4"/>
        <v>13000</v>
      </c>
      <c r="K18" s="108">
        <f t="shared" si="5"/>
        <v>1043900.0000000001</v>
      </c>
      <c r="M18" s="69">
        <f t="shared" si="6"/>
        <v>17077.501369863014</v>
      </c>
    </row>
    <row r="19" spans="1:16" s="33" customFormat="1" x14ac:dyDescent="0.25">
      <c r="A19" s="68">
        <v>18</v>
      </c>
      <c r="B19" s="15">
        <v>402</v>
      </c>
      <c r="C19" s="15">
        <v>4</v>
      </c>
      <c r="D19" s="12" t="s">
        <v>31</v>
      </c>
      <c r="E19" s="12">
        <v>365</v>
      </c>
      <c r="F19" s="64">
        <f t="shared" si="0"/>
        <v>401.50000000000006</v>
      </c>
      <c r="G19" s="106">
        <f t="shared" ref="G19:G33" si="7">G18</f>
        <v>14850</v>
      </c>
      <c r="H19" s="107">
        <f t="shared" si="2"/>
        <v>5420250</v>
      </c>
      <c r="I19" s="108">
        <f t="shared" si="3"/>
        <v>6233288</v>
      </c>
      <c r="J19" s="109">
        <f t="shared" si="4"/>
        <v>13000</v>
      </c>
      <c r="K19" s="108">
        <f t="shared" si="5"/>
        <v>1043900.0000000001</v>
      </c>
      <c r="M19" s="69">
        <f t="shared" si="6"/>
        <v>17077.501369863014</v>
      </c>
    </row>
    <row r="20" spans="1:16" x14ac:dyDescent="0.25">
      <c r="A20" s="68">
        <v>19</v>
      </c>
      <c r="B20" s="16">
        <v>403</v>
      </c>
      <c r="C20" s="15">
        <v>4</v>
      </c>
      <c r="D20" s="12" t="s">
        <v>31</v>
      </c>
      <c r="E20" s="12">
        <v>381</v>
      </c>
      <c r="F20" s="64">
        <f t="shared" si="0"/>
        <v>419.1</v>
      </c>
      <c r="G20" s="106">
        <f t="shared" si="7"/>
        <v>14850</v>
      </c>
      <c r="H20" s="107">
        <f t="shared" si="2"/>
        <v>5657850</v>
      </c>
      <c r="I20" s="108">
        <f t="shared" si="3"/>
        <v>6506528</v>
      </c>
      <c r="J20" s="109">
        <f t="shared" si="4"/>
        <v>13500</v>
      </c>
      <c r="K20" s="108">
        <f t="shared" si="5"/>
        <v>1089660</v>
      </c>
      <c r="M20" s="69">
        <f t="shared" si="6"/>
        <v>17077.501312335957</v>
      </c>
    </row>
    <row r="21" spans="1:16" ht="16.5" x14ac:dyDescent="0.3">
      <c r="A21" s="68">
        <v>20</v>
      </c>
      <c r="B21" s="15">
        <v>404</v>
      </c>
      <c r="C21" s="15">
        <v>4</v>
      </c>
      <c r="D21" s="12" t="s">
        <v>31</v>
      </c>
      <c r="E21" s="12">
        <v>378</v>
      </c>
      <c r="F21" s="64">
        <f t="shared" si="0"/>
        <v>415.8</v>
      </c>
      <c r="G21" s="106">
        <f t="shared" si="7"/>
        <v>14850</v>
      </c>
      <c r="H21" s="107">
        <f t="shared" si="2"/>
        <v>5613300</v>
      </c>
      <c r="I21" s="108">
        <f t="shared" si="3"/>
        <v>6455295</v>
      </c>
      <c r="J21" s="109">
        <f t="shared" si="4"/>
        <v>13500</v>
      </c>
      <c r="K21" s="108">
        <f t="shared" si="5"/>
        <v>1081080</v>
      </c>
      <c r="L21" s="4"/>
      <c r="M21" s="69">
        <f t="shared" si="6"/>
        <v>17077.5</v>
      </c>
      <c r="P21" s="2"/>
    </row>
    <row r="22" spans="1:16" ht="16.5" x14ac:dyDescent="0.3">
      <c r="A22" s="68">
        <v>21</v>
      </c>
      <c r="B22" s="16">
        <v>405</v>
      </c>
      <c r="C22" s="15">
        <v>4</v>
      </c>
      <c r="D22" s="12" t="s">
        <v>31</v>
      </c>
      <c r="E22" s="12">
        <v>365</v>
      </c>
      <c r="F22" s="64">
        <f t="shared" si="0"/>
        <v>401.50000000000006</v>
      </c>
      <c r="G22" s="106">
        <f t="shared" si="7"/>
        <v>14850</v>
      </c>
      <c r="H22" s="107">
        <f t="shared" si="2"/>
        <v>5420250</v>
      </c>
      <c r="I22" s="108">
        <f t="shared" si="3"/>
        <v>6233288</v>
      </c>
      <c r="J22" s="109">
        <f t="shared" si="4"/>
        <v>13000</v>
      </c>
      <c r="K22" s="108">
        <f t="shared" si="5"/>
        <v>1043900.0000000001</v>
      </c>
      <c r="L22" s="4"/>
      <c r="M22" s="69">
        <f t="shared" si="6"/>
        <v>17077.501369863014</v>
      </c>
      <c r="P22" s="2"/>
    </row>
    <row r="23" spans="1:16" ht="16.5" x14ac:dyDescent="0.3">
      <c r="A23" s="68">
        <v>22</v>
      </c>
      <c r="B23" s="15">
        <v>406</v>
      </c>
      <c r="C23" s="15">
        <v>4</v>
      </c>
      <c r="D23" s="12" t="s">
        <v>31</v>
      </c>
      <c r="E23" s="12">
        <v>365</v>
      </c>
      <c r="F23" s="64">
        <f t="shared" si="0"/>
        <v>401.50000000000006</v>
      </c>
      <c r="G23" s="106">
        <f t="shared" si="7"/>
        <v>14850</v>
      </c>
      <c r="H23" s="107">
        <f t="shared" si="2"/>
        <v>5420250</v>
      </c>
      <c r="I23" s="108">
        <f t="shared" si="3"/>
        <v>6233288</v>
      </c>
      <c r="J23" s="109">
        <f t="shared" si="4"/>
        <v>13000</v>
      </c>
      <c r="K23" s="108">
        <f t="shared" si="5"/>
        <v>1043900.0000000001</v>
      </c>
      <c r="L23" s="4"/>
      <c r="M23" s="69">
        <f t="shared" si="6"/>
        <v>17077.501369863014</v>
      </c>
      <c r="P23" s="2"/>
    </row>
    <row r="24" spans="1:16" ht="16.5" x14ac:dyDescent="0.3">
      <c r="A24" s="68">
        <v>23</v>
      </c>
      <c r="B24" s="16">
        <v>407</v>
      </c>
      <c r="C24" s="15">
        <v>4</v>
      </c>
      <c r="D24" s="12" t="s">
        <v>31</v>
      </c>
      <c r="E24" s="12">
        <v>371</v>
      </c>
      <c r="F24" s="64">
        <f t="shared" si="0"/>
        <v>408.1</v>
      </c>
      <c r="G24" s="106">
        <f t="shared" si="7"/>
        <v>14850</v>
      </c>
      <c r="H24" s="107">
        <f t="shared" si="2"/>
        <v>5509350</v>
      </c>
      <c r="I24" s="108">
        <f t="shared" si="3"/>
        <v>6335753</v>
      </c>
      <c r="J24" s="109">
        <f t="shared" si="4"/>
        <v>13000</v>
      </c>
      <c r="K24" s="108">
        <f t="shared" si="5"/>
        <v>1061060</v>
      </c>
      <c r="L24" s="4"/>
      <c r="M24" s="69">
        <f t="shared" si="6"/>
        <v>17077.501347708894</v>
      </c>
      <c r="P24" s="2"/>
    </row>
    <row r="25" spans="1:16" ht="16.5" x14ac:dyDescent="0.3">
      <c r="A25" s="68">
        <v>24</v>
      </c>
      <c r="B25" s="15">
        <v>408</v>
      </c>
      <c r="C25" s="15">
        <v>4</v>
      </c>
      <c r="D25" s="12" t="s">
        <v>31</v>
      </c>
      <c r="E25" s="12">
        <v>371</v>
      </c>
      <c r="F25" s="64">
        <f t="shared" si="0"/>
        <v>408.1</v>
      </c>
      <c r="G25" s="106">
        <f t="shared" si="7"/>
        <v>14850</v>
      </c>
      <c r="H25" s="107">
        <f t="shared" si="2"/>
        <v>5509350</v>
      </c>
      <c r="I25" s="108">
        <f t="shared" si="3"/>
        <v>6335753</v>
      </c>
      <c r="J25" s="109">
        <f t="shared" si="4"/>
        <v>13000</v>
      </c>
      <c r="K25" s="108">
        <f t="shared" si="5"/>
        <v>1061060</v>
      </c>
      <c r="L25" s="4"/>
      <c r="M25" s="69">
        <f t="shared" si="6"/>
        <v>17077.501347708894</v>
      </c>
      <c r="P25" s="2"/>
    </row>
    <row r="26" spans="1:16" ht="16.5" x14ac:dyDescent="0.3">
      <c r="A26" s="68">
        <v>25</v>
      </c>
      <c r="B26" s="16">
        <v>409</v>
      </c>
      <c r="C26" s="15">
        <v>4</v>
      </c>
      <c r="D26" s="12" t="s">
        <v>31</v>
      </c>
      <c r="E26" s="12">
        <v>365</v>
      </c>
      <c r="F26" s="64">
        <f t="shared" si="0"/>
        <v>401.50000000000006</v>
      </c>
      <c r="G26" s="106">
        <f t="shared" si="7"/>
        <v>14850</v>
      </c>
      <c r="H26" s="107">
        <f t="shared" si="2"/>
        <v>5420250</v>
      </c>
      <c r="I26" s="108">
        <f t="shared" si="3"/>
        <v>6233288</v>
      </c>
      <c r="J26" s="109">
        <f t="shared" si="4"/>
        <v>13000</v>
      </c>
      <c r="K26" s="108">
        <f t="shared" si="5"/>
        <v>1043900.0000000001</v>
      </c>
      <c r="L26" s="4"/>
      <c r="M26" s="69">
        <f t="shared" si="6"/>
        <v>17077.501369863014</v>
      </c>
      <c r="P26" s="2"/>
    </row>
    <row r="27" spans="1:16" ht="16.5" x14ac:dyDescent="0.3">
      <c r="A27" s="68">
        <v>26</v>
      </c>
      <c r="B27" s="15">
        <v>410</v>
      </c>
      <c r="C27" s="15">
        <v>4</v>
      </c>
      <c r="D27" s="12" t="s">
        <v>31</v>
      </c>
      <c r="E27" s="12">
        <v>365</v>
      </c>
      <c r="F27" s="64">
        <f t="shared" si="0"/>
        <v>401.50000000000006</v>
      </c>
      <c r="G27" s="106">
        <f t="shared" si="7"/>
        <v>14850</v>
      </c>
      <c r="H27" s="107">
        <f t="shared" si="2"/>
        <v>5420250</v>
      </c>
      <c r="I27" s="108">
        <f t="shared" si="3"/>
        <v>6233288</v>
      </c>
      <c r="J27" s="109">
        <f t="shared" si="4"/>
        <v>13000</v>
      </c>
      <c r="K27" s="108">
        <f t="shared" si="5"/>
        <v>1043900.0000000001</v>
      </c>
      <c r="L27" s="4"/>
      <c r="M27" s="69">
        <f t="shared" si="6"/>
        <v>17077.501369863014</v>
      </c>
      <c r="P27" s="2"/>
    </row>
    <row r="28" spans="1:16" ht="16.5" x14ac:dyDescent="0.3">
      <c r="A28" s="68">
        <v>27</v>
      </c>
      <c r="B28" s="16">
        <v>411</v>
      </c>
      <c r="C28" s="15">
        <v>4</v>
      </c>
      <c r="D28" s="12" t="s">
        <v>31</v>
      </c>
      <c r="E28" s="12">
        <v>378</v>
      </c>
      <c r="F28" s="64">
        <f t="shared" si="0"/>
        <v>415.8</v>
      </c>
      <c r="G28" s="106">
        <f t="shared" si="7"/>
        <v>14850</v>
      </c>
      <c r="H28" s="107">
        <f t="shared" si="2"/>
        <v>5613300</v>
      </c>
      <c r="I28" s="108">
        <f t="shared" si="3"/>
        <v>6455295</v>
      </c>
      <c r="J28" s="109">
        <f t="shared" si="4"/>
        <v>13500</v>
      </c>
      <c r="K28" s="108">
        <f t="shared" si="5"/>
        <v>1081080</v>
      </c>
      <c r="L28" s="4"/>
      <c r="M28" s="69">
        <f t="shared" si="6"/>
        <v>17077.5</v>
      </c>
      <c r="P28" s="2"/>
    </row>
    <row r="29" spans="1:16" ht="16.5" x14ac:dyDescent="0.3">
      <c r="A29" s="68">
        <v>28</v>
      </c>
      <c r="B29" s="15">
        <v>412</v>
      </c>
      <c r="C29" s="15">
        <v>4</v>
      </c>
      <c r="D29" s="12" t="s">
        <v>31</v>
      </c>
      <c r="E29" s="12">
        <v>381</v>
      </c>
      <c r="F29" s="64">
        <f t="shared" si="0"/>
        <v>419.1</v>
      </c>
      <c r="G29" s="106">
        <f t="shared" si="7"/>
        <v>14850</v>
      </c>
      <c r="H29" s="107">
        <f t="shared" si="2"/>
        <v>5657850</v>
      </c>
      <c r="I29" s="108">
        <f t="shared" si="3"/>
        <v>6506528</v>
      </c>
      <c r="J29" s="109">
        <f t="shared" si="4"/>
        <v>13500</v>
      </c>
      <c r="K29" s="108">
        <f t="shared" si="5"/>
        <v>1089660</v>
      </c>
      <c r="L29" s="4"/>
      <c r="M29" s="69">
        <f t="shared" si="6"/>
        <v>17077.501312335957</v>
      </c>
      <c r="P29" s="2"/>
    </row>
    <row r="30" spans="1:16" ht="16.5" x14ac:dyDescent="0.3">
      <c r="A30" s="68">
        <v>29</v>
      </c>
      <c r="B30" s="16">
        <v>413</v>
      </c>
      <c r="C30" s="15">
        <v>4</v>
      </c>
      <c r="D30" s="12" t="s">
        <v>31</v>
      </c>
      <c r="E30" s="12">
        <v>365</v>
      </c>
      <c r="F30" s="64">
        <f t="shared" si="0"/>
        <v>401.50000000000006</v>
      </c>
      <c r="G30" s="106">
        <f t="shared" si="7"/>
        <v>14850</v>
      </c>
      <c r="H30" s="107">
        <f t="shared" si="2"/>
        <v>5420250</v>
      </c>
      <c r="I30" s="108">
        <f t="shared" si="3"/>
        <v>6233288</v>
      </c>
      <c r="J30" s="109">
        <f t="shared" si="4"/>
        <v>13000</v>
      </c>
      <c r="K30" s="108">
        <f t="shared" si="5"/>
        <v>1043900.0000000001</v>
      </c>
      <c r="L30" s="4"/>
      <c r="M30" s="69">
        <f t="shared" si="6"/>
        <v>17077.501369863014</v>
      </c>
      <c r="P30" s="2"/>
    </row>
    <row r="31" spans="1:16" ht="16.5" x14ac:dyDescent="0.3">
      <c r="A31" s="68">
        <v>30</v>
      </c>
      <c r="B31" s="15">
        <v>414</v>
      </c>
      <c r="C31" s="15">
        <v>4</v>
      </c>
      <c r="D31" s="12" t="s">
        <v>31</v>
      </c>
      <c r="E31" s="12">
        <v>365</v>
      </c>
      <c r="F31" s="64">
        <f t="shared" si="0"/>
        <v>401.50000000000006</v>
      </c>
      <c r="G31" s="106">
        <f t="shared" si="7"/>
        <v>14850</v>
      </c>
      <c r="H31" s="107">
        <f t="shared" si="2"/>
        <v>5420250</v>
      </c>
      <c r="I31" s="108">
        <f t="shared" si="3"/>
        <v>6233288</v>
      </c>
      <c r="J31" s="109">
        <f t="shared" si="4"/>
        <v>13000</v>
      </c>
      <c r="K31" s="108">
        <f t="shared" si="5"/>
        <v>1043900.0000000001</v>
      </c>
      <c r="L31" s="4"/>
      <c r="M31" s="69">
        <f t="shared" si="6"/>
        <v>17077.501369863014</v>
      </c>
      <c r="P31" s="2"/>
    </row>
    <row r="32" spans="1:16" ht="16.5" x14ac:dyDescent="0.3">
      <c r="A32" s="68">
        <v>31</v>
      </c>
      <c r="B32" s="16">
        <v>415</v>
      </c>
      <c r="C32" s="15">
        <v>4</v>
      </c>
      <c r="D32" s="12" t="s">
        <v>31</v>
      </c>
      <c r="E32" s="12">
        <v>365</v>
      </c>
      <c r="F32" s="64">
        <f t="shared" si="0"/>
        <v>401.50000000000006</v>
      </c>
      <c r="G32" s="106">
        <f t="shared" si="7"/>
        <v>14850</v>
      </c>
      <c r="H32" s="107">
        <f t="shared" si="2"/>
        <v>5420250</v>
      </c>
      <c r="I32" s="108">
        <f t="shared" si="3"/>
        <v>6233288</v>
      </c>
      <c r="J32" s="109">
        <f t="shared" si="4"/>
        <v>13000</v>
      </c>
      <c r="K32" s="108">
        <f t="shared" si="5"/>
        <v>1043900.0000000001</v>
      </c>
      <c r="L32" s="4"/>
      <c r="M32" s="69">
        <f t="shared" si="6"/>
        <v>17077.501369863014</v>
      </c>
      <c r="P32" s="2"/>
    </row>
    <row r="33" spans="1:20" ht="16.5" x14ac:dyDescent="0.3">
      <c r="A33" s="68">
        <v>32</v>
      </c>
      <c r="B33" s="15">
        <v>416</v>
      </c>
      <c r="C33" s="15">
        <v>4</v>
      </c>
      <c r="D33" s="12" t="s">
        <v>31</v>
      </c>
      <c r="E33" s="12">
        <v>365</v>
      </c>
      <c r="F33" s="64">
        <f t="shared" si="0"/>
        <v>401.50000000000006</v>
      </c>
      <c r="G33" s="106">
        <f t="shared" si="7"/>
        <v>14850</v>
      </c>
      <c r="H33" s="107">
        <f t="shared" si="2"/>
        <v>5420250</v>
      </c>
      <c r="I33" s="108">
        <f t="shared" si="3"/>
        <v>6233288</v>
      </c>
      <c r="J33" s="109">
        <f t="shared" si="4"/>
        <v>13000</v>
      </c>
      <c r="K33" s="108">
        <f t="shared" si="5"/>
        <v>1043900.0000000001</v>
      </c>
      <c r="L33" s="4"/>
      <c r="M33" s="69">
        <f t="shared" si="6"/>
        <v>17077.501369863014</v>
      </c>
      <c r="P33" s="2"/>
    </row>
    <row r="34" spans="1:20" ht="16.5" x14ac:dyDescent="0.3">
      <c r="A34" s="68">
        <v>33</v>
      </c>
      <c r="B34" s="15">
        <v>501</v>
      </c>
      <c r="C34" s="15">
        <v>5</v>
      </c>
      <c r="D34" s="12" t="s">
        <v>31</v>
      </c>
      <c r="E34" s="12">
        <v>365</v>
      </c>
      <c r="F34" s="64">
        <f t="shared" si="0"/>
        <v>401.50000000000006</v>
      </c>
      <c r="G34" s="106">
        <f>G33+50</f>
        <v>14900</v>
      </c>
      <c r="H34" s="107">
        <f t="shared" si="2"/>
        <v>5438500</v>
      </c>
      <c r="I34" s="108">
        <f t="shared" si="3"/>
        <v>6254275</v>
      </c>
      <c r="J34" s="109">
        <f t="shared" si="4"/>
        <v>13000</v>
      </c>
      <c r="K34" s="108">
        <f t="shared" si="5"/>
        <v>1043900.0000000001</v>
      </c>
      <c r="L34" s="4"/>
      <c r="M34" s="69">
        <f t="shared" si="6"/>
        <v>17135</v>
      </c>
      <c r="P34" s="2"/>
    </row>
    <row r="35" spans="1:20" s="10" customFormat="1" ht="16.5" x14ac:dyDescent="0.25">
      <c r="A35" s="68">
        <v>34</v>
      </c>
      <c r="B35" s="15">
        <v>502</v>
      </c>
      <c r="C35" s="15">
        <v>5</v>
      </c>
      <c r="D35" s="12" t="s">
        <v>31</v>
      </c>
      <c r="E35" s="12">
        <v>365</v>
      </c>
      <c r="F35" s="64">
        <f t="shared" si="0"/>
        <v>401.50000000000006</v>
      </c>
      <c r="G35" s="106">
        <f t="shared" ref="G35:G49" si="8">G34</f>
        <v>14900</v>
      </c>
      <c r="H35" s="107">
        <f t="shared" si="2"/>
        <v>5438500</v>
      </c>
      <c r="I35" s="108">
        <f t="shared" si="3"/>
        <v>6254275</v>
      </c>
      <c r="J35" s="109">
        <f t="shared" si="4"/>
        <v>13000</v>
      </c>
      <c r="K35" s="108">
        <f t="shared" si="5"/>
        <v>1043900.0000000001</v>
      </c>
      <c r="L35" s="39"/>
      <c r="M35" s="69">
        <f t="shared" si="6"/>
        <v>17135</v>
      </c>
      <c r="P35" s="51"/>
      <c r="S35" s="39"/>
      <c r="T35" s="39"/>
    </row>
    <row r="36" spans="1:20" ht="16.5" x14ac:dyDescent="0.3">
      <c r="A36" s="68">
        <v>35</v>
      </c>
      <c r="B36" s="15">
        <v>503</v>
      </c>
      <c r="C36" s="15">
        <v>5</v>
      </c>
      <c r="D36" s="12" t="s">
        <v>31</v>
      </c>
      <c r="E36" s="12">
        <v>381</v>
      </c>
      <c r="F36" s="64">
        <f t="shared" si="0"/>
        <v>419.1</v>
      </c>
      <c r="G36" s="106">
        <f t="shared" si="8"/>
        <v>14900</v>
      </c>
      <c r="H36" s="107">
        <f t="shared" si="2"/>
        <v>5676900</v>
      </c>
      <c r="I36" s="108">
        <f t="shared" si="3"/>
        <v>6528435</v>
      </c>
      <c r="J36" s="109">
        <f t="shared" si="4"/>
        <v>13500</v>
      </c>
      <c r="K36" s="108">
        <f t="shared" si="5"/>
        <v>1089660</v>
      </c>
      <c r="L36" s="4"/>
      <c r="M36" s="69">
        <f t="shared" si="6"/>
        <v>17135</v>
      </c>
      <c r="P36" s="2"/>
    </row>
    <row r="37" spans="1:20" ht="16.5" x14ac:dyDescent="0.3">
      <c r="A37" s="68">
        <v>36</v>
      </c>
      <c r="B37" s="15">
        <v>504</v>
      </c>
      <c r="C37" s="15">
        <v>5</v>
      </c>
      <c r="D37" s="12" t="s">
        <v>31</v>
      </c>
      <c r="E37" s="12">
        <v>378</v>
      </c>
      <c r="F37" s="64">
        <f t="shared" si="0"/>
        <v>415.8</v>
      </c>
      <c r="G37" s="106">
        <f t="shared" si="8"/>
        <v>14900</v>
      </c>
      <c r="H37" s="107">
        <f t="shared" si="2"/>
        <v>5632200</v>
      </c>
      <c r="I37" s="108">
        <f t="shared" si="3"/>
        <v>6477030</v>
      </c>
      <c r="J37" s="109">
        <f t="shared" si="4"/>
        <v>13500</v>
      </c>
      <c r="K37" s="108">
        <f t="shared" si="5"/>
        <v>1081080</v>
      </c>
      <c r="L37" s="4"/>
      <c r="M37" s="69">
        <f t="shared" si="6"/>
        <v>17135</v>
      </c>
      <c r="P37" s="2"/>
    </row>
    <row r="38" spans="1:20" ht="16.5" x14ac:dyDescent="0.3">
      <c r="A38" s="68">
        <v>37</v>
      </c>
      <c r="B38" s="15">
        <v>505</v>
      </c>
      <c r="C38" s="15">
        <v>5</v>
      </c>
      <c r="D38" s="12" t="s">
        <v>31</v>
      </c>
      <c r="E38" s="12">
        <v>365</v>
      </c>
      <c r="F38" s="64">
        <f t="shared" si="0"/>
        <v>401.50000000000006</v>
      </c>
      <c r="G38" s="106">
        <f t="shared" si="8"/>
        <v>14900</v>
      </c>
      <c r="H38" s="107">
        <f t="shared" si="2"/>
        <v>5438500</v>
      </c>
      <c r="I38" s="108">
        <f t="shared" si="3"/>
        <v>6254275</v>
      </c>
      <c r="J38" s="109">
        <f t="shared" si="4"/>
        <v>13000</v>
      </c>
      <c r="K38" s="108">
        <f t="shared" si="5"/>
        <v>1043900.0000000001</v>
      </c>
      <c r="L38" s="4"/>
      <c r="M38" s="69">
        <f t="shared" si="6"/>
        <v>17135</v>
      </c>
      <c r="P38" s="2"/>
    </row>
    <row r="39" spans="1:20" ht="16.5" x14ac:dyDescent="0.3">
      <c r="A39" s="68">
        <v>38</v>
      </c>
      <c r="B39" s="15">
        <v>506</v>
      </c>
      <c r="C39" s="15">
        <v>5</v>
      </c>
      <c r="D39" s="12" t="s">
        <v>31</v>
      </c>
      <c r="E39" s="12">
        <v>365</v>
      </c>
      <c r="F39" s="64">
        <f t="shared" si="0"/>
        <v>401.50000000000006</v>
      </c>
      <c r="G39" s="106">
        <f t="shared" si="8"/>
        <v>14900</v>
      </c>
      <c r="H39" s="107">
        <f t="shared" si="2"/>
        <v>5438500</v>
      </c>
      <c r="I39" s="108">
        <f t="shared" si="3"/>
        <v>6254275</v>
      </c>
      <c r="J39" s="109">
        <f t="shared" si="4"/>
        <v>13000</v>
      </c>
      <c r="K39" s="108">
        <f t="shared" si="5"/>
        <v>1043900.0000000001</v>
      </c>
      <c r="L39" s="4"/>
      <c r="M39" s="69">
        <f t="shared" si="6"/>
        <v>17135</v>
      </c>
      <c r="P39" s="2"/>
    </row>
    <row r="40" spans="1:20" ht="16.5" x14ac:dyDescent="0.3">
      <c r="A40" s="68">
        <v>39</v>
      </c>
      <c r="B40" s="15">
        <v>507</v>
      </c>
      <c r="C40" s="15">
        <v>5</v>
      </c>
      <c r="D40" s="12" t="s">
        <v>31</v>
      </c>
      <c r="E40" s="12">
        <v>371</v>
      </c>
      <c r="F40" s="64">
        <f t="shared" si="0"/>
        <v>408.1</v>
      </c>
      <c r="G40" s="106">
        <f t="shared" si="8"/>
        <v>14900</v>
      </c>
      <c r="H40" s="107">
        <f t="shared" si="2"/>
        <v>5527900</v>
      </c>
      <c r="I40" s="108">
        <f t="shared" si="3"/>
        <v>6357085</v>
      </c>
      <c r="J40" s="109">
        <f t="shared" si="4"/>
        <v>13000</v>
      </c>
      <c r="K40" s="108">
        <f t="shared" si="5"/>
        <v>1061060</v>
      </c>
      <c r="L40" s="4"/>
      <c r="M40" s="69">
        <f t="shared" si="6"/>
        <v>17135</v>
      </c>
      <c r="P40" s="2"/>
    </row>
    <row r="41" spans="1:20" ht="16.5" x14ac:dyDescent="0.3">
      <c r="A41" s="68">
        <v>40</v>
      </c>
      <c r="B41" s="15">
        <v>508</v>
      </c>
      <c r="C41" s="15">
        <v>5</v>
      </c>
      <c r="D41" s="12" t="s">
        <v>31</v>
      </c>
      <c r="E41" s="12">
        <v>371</v>
      </c>
      <c r="F41" s="64">
        <f t="shared" si="0"/>
        <v>408.1</v>
      </c>
      <c r="G41" s="106">
        <f t="shared" si="8"/>
        <v>14900</v>
      </c>
      <c r="H41" s="107">
        <f t="shared" si="2"/>
        <v>5527900</v>
      </c>
      <c r="I41" s="108">
        <f t="shared" si="3"/>
        <v>6357085</v>
      </c>
      <c r="J41" s="109">
        <f t="shared" si="4"/>
        <v>13000</v>
      </c>
      <c r="K41" s="108">
        <f t="shared" si="5"/>
        <v>1061060</v>
      </c>
      <c r="L41" s="4"/>
      <c r="M41" s="69">
        <f t="shared" si="6"/>
        <v>17135</v>
      </c>
      <c r="P41" s="2"/>
    </row>
    <row r="42" spans="1:20" ht="16.5" x14ac:dyDescent="0.3">
      <c r="A42" s="68">
        <v>41</v>
      </c>
      <c r="B42" s="15">
        <v>509</v>
      </c>
      <c r="C42" s="15">
        <v>5</v>
      </c>
      <c r="D42" s="12" t="s">
        <v>31</v>
      </c>
      <c r="E42" s="12">
        <v>365</v>
      </c>
      <c r="F42" s="64">
        <f t="shared" si="0"/>
        <v>401.50000000000006</v>
      </c>
      <c r="G42" s="106">
        <f t="shared" si="8"/>
        <v>14900</v>
      </c>
      <c r="H42" s="107">
        <f t="shared" si="2"/>
        <v>5438500</v>
      </c>
      <c r="I42" s="108">
        <f t="shared" si="3"/>
        <v>6254275</v>
      </c>
      <c r="J42" s="109">
        <f t="shared" si="4"/>
        <v>13000</v>
      </c>
      <c r="K42" s="108">
        <f t="shared" si="5"/>
        <v>1043900.0000000001</v>
      </c>
      <c r="L42" s="4"/>
      <c r="M42" s="69">
        <f t="shared" si="6"/>
        <v>17135</v>
      </c>
      <c r="P42" s="2"/>
    </row>
    <row r="43" spans="1:20" ht="16.5" x14ac:dyDescent="0.3">
      <c r="A43" s="68">
        <v>42</v>
      </c>
      <c r="B43" s="15">
        <v>510</v>
      </c>
      <c r="C43" s="15">
        <v>5</v>
      </c>
      <c r="D43" s="12" t="s">
        <v>31</v>
      </c>
      <c r="E43" s="12">
        <v>365</v>
      </c>
      <c r="F43" s="64">
        <f t="shared" si="0"/>
        <v>401.50000000000006</v>
      </c>
      <c r="G43" s="106">
        <f t="shared" si="8"/>
        <v>14900</v>
      </c>
      <c r="H43" s="107">
        <f t="shared" si="2"/>
        <v>5438500</v>
      </c>
      <c r="I43" s="108">
        <f t="shared" si="3"/>
        <v>6254275</v>
      </c>
      <c r="J43" s="109">
        <f t="shared" si="4"/>
        <v>13000</v>
      </c>
      <c r="K43" s="108">
        <f t="shared" si="5"/>
        <v>1043900.0000000001</v>
      </c>
      <c r="L43" s="4"/>
      <c r="M43" s="69">
        <f t="shared" si="6"/>
        <v>17135</v>
      </c>
      <c r="P43" s="2"/>
    </row>
    <row r="44" spans="1:20" ht="16.5" x14ac:dyDescent="0.3">
      <c r="A44" s="68">
        <v>43</v>
      </c>
      <c r="B44" s="15">
        <v>511</v>
      </c>
      <c r="C44" s="15">
        <v>5</v>
      </c>
      <c r="D44" s="12" t="s">
        <v>31</v>
      </c>
      <c r="E44" s="12">
        <v>378</v>
      </c>
      <c r="F44" s="64">
        <f t="shared" si="0"/>
        <v>415.8</v>
      </c>
      <c r="G44" s="106">
        <f t="shared" si="8"/>
        <v>14900</v>
      </c>
      <c r="H44" s="107">
        <f t="shared" si="2"/>
        <v>5632200</v>
      </c>
      <c r="I44" s="108">
        <f t="shared" si="3"/>
        <v>6477030</v>
      </c>
      <c r="J44" s="109">
        <f t="shared" si="4"/>
        <v>13500</v>
      </c>
      <c r="K44" s="108">
        <f t="shared" si="5"/>
        <v>1081080</v>
      </c>
      <c r="L44" s="4"/>
      <c r="M44" s="69">
        <f t="shared" si="6"/>
        <v>17135</v>
      </c>
      <c r="P44" s="2"/>
    </row>
    <row r="45" spans="1:20" ht="16.5" x14ac:dyDescent="0.3">
      <c r="A45" s="68">
        <v>44</v>
      </c>
      <c r="B45" s="15">
        <v>512</v>
      </c>
      <c r="C45" s="15">
        <v>5</v>
      </c>
      <c r="D45" s="12" t="s">
        <v>31</v>
      </c>
      <c r="E45" s="12">
        <v>381</v>
      </c>
      <c r="F45" s="64">
        <f t="shared" si="0"/>
        <v>419.1</v>
      </c>
      <c r="G45" s="106">
        <f t="shared" si="8"/>
        <v>14900</v>
      </c>
      <c r="H45" s="107">
        <f t="shared" si="2"/>
        <v>5676900</v>
      </c>
      <c r="I45" s="108">
        <f t="shared" si="3"/>
        <v>6528435</v>
      </c>
      <c r="J45" s="109">
        <f t="shared" si="4"/>
        <v>13500</v>
      </c>
      <c r="K45" s="108">
        <f t="shared" si="5"/>
        <v>1089660</v>
      </c>
      <c r="L45" s="4"/>
      <c r="M45" s="69">
        <f t="shared" si="6"/>
        <v>17135</v>
      </c>
      <c r="P45" s="2"/>
    </row>
    <row r="46" spans="1:20" ht="16.5" x14ac:dyDescent="0.3">
      <c r="A46" s="68">
        <v>45</v>
      </c>
      <c r="B46" s="15">
        <v>513</v>
      </c>
      <c r="C46" s="15">
        <v>5</v>
      </c>
      <c r="D46" s="12" t="s">
        <v>31</v>
      </c>
      <c r="E46" s="12">
        <v>365</v>
      </c>
      <c r="F46" s="64">
        <f t="shared" si="0"/>
        <v>401.50000000000006</v>
      </c>
      <c r="G46" s="106">
        <f t="shared" si="8"/>
        <v>14900</v>
      </c>
      <c r="H46" s="107">
        <f t="shared" si="2"/>
        <v>5438500</v>
      </c>
      <c r="I46" s="108">
        <f t="shared" si="3"/>
        <v>6254275</v>
      </c>
      <c r="J46" s="109">
        <f t="shared" si="4"/>
        <v>13000</v>
      </c>
      <c r="K46" s="108">
        <f t="shared" si="5"/>
        <v>1043900.0000000001</v>
      </c>
      <c r="L46" s="4"/>
      <c r="M46" s="69">
        <f t="shared" si="6"/>
        <v>17135</v>
      </c>
      <c r="P46" s="2"/>
    </row>
    <row r="47" spans="1:20" ht="16.5" x14ac:dyDescent="0.3">
      <c r="A47" s="68">
        <v>46</v>
      </c>
      <c r="B47" s="15">
        <v>514</v>
      </c>
      <c r="C47" s="15">
        <v>5</v>
      </c>
      <c r="D47" s="12" t="s">
        <v>31</v>
      </c>
      <c r="E47" s="12">
        <v>365</v>
      </c>
      <c r="F47" s="64">
        <f t="shared" si="0"/>
        <v>401.50000000000006</v>
      </c>
      <c r="G47" s="106">
        <f t="shared" si="8"/>
        <v>14900</v>
      </c>
      <c r="H47" s="107">
        <f t="shared" si="2"/>
        <v>5438500</v>
      </c>
      <c r="I47" s="108">
        <f t="shared" si="3"/>
        <v>6254275</v>
      </c>
      <c r="J47" s="109">
        <f t="shared" si="4"/>
        <v>13000</v>
      </c>
      <c r="K47" s="108">
        <f t="shared" si="5"/>
        <v>1043900.0000000001</v>
      </c>
      <c r="L47" s="4"/>
      <c r="M47" s="69">
        <f t="shared" si="6"/>
        <v>17135</v>
      </c>
      <c r="P47" s="2"/>
    </row>
    <row r="48" spans="1:20" ht="16.5" x14ac:dyDescent="0.3">
      <c r="A48" s="68">
        <v>47</v>
      </c>
      <c r="B48" s="15">
        <v>515</v>
      </c>
      <c r="C48" s="15">
        <v>5</v>
      </c>
      <c r="D48" s="12" t="s">
        <v>31</v>
      </c>
      <c r="E48" s="12">
        <v>365</v>
      </c>
      <c r="F48" s="64">
        <f t="shared" si="0"/>
        <v>401.50000000000006</v>
      </c>
      <c r="G48" s="106">
        <f t="shared" si="8"/>
        <v>14900</v>
      </c>
      <c r="H48" s="107">
        <f t="shared" si="2"/>
        <v>5438500</v>
      </c>
      <c r="I48" s="108">
        <f t="shared" si="3"/>
        <v>6254275</v>
      </c>
      <c r="J48" s="109">
        <f t="shared" si="4"/>
        <v>13000</v>
      </c>
      <c r="K48" s="108">
        <f t="shared" si="5"/>
        <v>1043900.0000000001</v>
      </c>
      <c r="L48" s="4"/>
      <c r="M48" s="69">
        <f t="shared" si="6"/>
        <v>17135</v>
      </c>
      <c r="P48" s="2"/>
    </row>
    <row r="49" spans="1:16" ht="16.5" x14ac:dyDescent="0.3">
      <c r="A49" s="68">
        <v>48</v>
      </c>
      <c r="B49" s="15">
        <v>516</v>
      </c>
      <c r="C49" s="15">
        <v>5</v>
      </c>
      <c r="D49" s="12" t="s">
        <v>31</v>
      </c>
      <c r="E49" s="12">
        <v>365</v>
      </c>
      <c r="F49" s="64">
        <f t="shared" si="0"/>
        <v>401.50000000000006</v>
      </c>
      <c r="G49" s="106">
        <f t="shared" si="8"/>
        <v>14900</v>
      </c>
      <c r="H49" s="107">
        <f t="shared" si="2"/>
        <v>5438500</v>
      </c>
      <c r="I49" s="108">
        <f t="shared" si="3"/>
        <v>6254275</v>
      </c>
      <c r="J49" s="109">
        <f t="shared" si="4"/>
        <v>13000</v>
      </c>
      <c r="K49" s="108">
        <f t="shared" si="5"/>
        <v>1043900.0000000001</v>
      </c>
      <c r="L49" s="4"/>
      <c r="M49" s="69">
        <f t="shared" si="6"/>
        <v>17135</v>
      </c>
      <c r="P49" s="2"/>
    </row>
    <row r="50" spans="1:16" ht="16.5" x14ac:dyDescent="0.3">
      <c r="A50" s="68">
        <v>49</v>
      </c>
      <c r="B50" s="15">
        <v>601</v>
      </c>
      <c r="C50" s="11">
        <v>6</v>
      </c>
      <c r="D50" s="12" t="s">
        <v>31</v>
      </c>
      <c r="E50" s="12">
        <v>365</v>
      </c>
      <c r="F50" s="64">
        <f t="shared" si="0"/>
        <v>401.50000000000006</v>
      </c>
      <c r="G50" s="106">
        <f>G49+50</f>
        <v>14950</v>
      </c>
      <c r="H50" s="107">
        <f t="shared" si="2"/>
        <v>5456750</v>
      </c>
      <c r="I50" s="108">
        <f t="shared" si="3"/>
        <v>6275263</v>
      </c>
      <c r="J50" s="109">
        <f t="shared" si="4"/>
        <v>13000</v>
      </c>
      <c r="K50" s="108">
        <f t="shared" si="5"/>
        <v>1043900.0000000001</v>
      </c>
      <c r="L50" s="4"/>
      <c r="M50" s="69">
        <f t="shared" si="6"/>
        <v>17192.501369863014</v>
      </c>
      <c r="P50" s="2"/>
    </row>
    <row r="51" spans="1:16" ht="16.5" x14ac:dyDescent="0.3">
      <c r="A51" s="68">
        <v>50</v>
      </c>
      <c r="B51" s="15">
        <v>602</v>
      </c>
      <c r="C51" s="11">
        <v>6</v>
      </c>
      <c r="D51" s="12" t="s">
        <v>31</v>
      </c>
      <c r="E51" s="12">
        <v>365</v>
      </c>
      <c r="F51" s="64">
        <f t="shared" si="0"/>
        <v>401.50000000000006</v>
      </c>
      <c r="G51" s="106">
        <f t="shared" ref="G51:G65" si="9">G50</f>
        <v>14950</v>
      </c>
      <c r="H51" s="107">
        <f t="shared" si="2"/>
        <v>5456750</v>
      </c>
      <c r="I51" s="108">
        <f t="shared" si="3"/>
        <v>6275263</v>
      </c>
      <c r="J51" s="109">
        <f t="shared" si="4"/>
        <v>13000</v>
      </c>
      <c r="K51" s="108">
        <f t="shared" si="5"/>
        <v>1043900.0000000001</v>
      </c>
      <c r="L51" s="4"/>
      <c r="M51" s="69">
        <f t="shared" si="6"/>
        <v>17192.501369863014</v>
      </c>
      <c r="P51" s="2"/>
    </row>
    <row r="52" spans="1:16" ht="16.5" x14ac:dyDescent="0.3">
      <c r="A52" s="68">
        <v>51</v>
      </c>
      <c r="B52" s="15">
        <v>603</v>
      </c>
      <c r="C52" s="11">
        <v>6</v>
      </c>
      <c r="D52" s="12" t="s">
        <v>31</v>
      </c>
      <c r="E52" s="12">
        <v>381</v>
      </c>
      <c r="F52" s="64">
        <f t="shared" si="0"/>
        <v>419.1</v>
      </c>
      <c r="G52" s="106">
        <f t="shared" si="9"/>
        <v>14950</v>
      </c>
      <c r="H52" s="107">
        <f t="shared" si="2"/>
        <v>5695950</v>
      </c>
      <c r="I52" s="108">
        <f t="shared" si="3"/>
        <v>6550343</v>
      </c>
      <c r="J52" s="109">
        <f t="shared" si="4"/>
        <v>13500</v>
      </c>
      <c r="K52" s="108">
        <f t="shared" si="5"/>
        <v>1089660</v>
      </c>
      <c r="L52" s="4"/>
      <c r="M52" s="69">
        <f t="shared" si="6"/>
        <v>17192.501312335957</v>
      </c>
      <c r="P52" s="2"/>
    </row>
    <row r="53" spans="1:16" ht="16.5" x14ac:dyDescent="0.3">
      <c r="A53" s="68">
        <v>52</v>
      </c>
      <c r="B53" s="15">
        <v>604</v>
      </c>
      <c r="C53" s="11">
        <v>6</v>
      </c>
      <c r="D53" s="12" t="s">
        <v>31</v>
      </c>
      <c r="E53" s="12">
        <v>378</v>
      </c>
      <c r="F53" s="64">
        <f t="shared" si="0"/>
        <v>415.8</v>
      </c>
      <c r="G53" s="106">
        <f t="shared" si="9"/>
        <v>14950</v>
      </c>
      <c r="H53" s="107">
        <f t="shared" si="2"/>
        <v>5651100</v>
      </c>
      <c r="I53" s="108">
        <f t="shared" si="3"/>
        <v>6498765</v>
      </c>
      <c r="J53" s="109">
        <f t="shared" si="4"/>
        <v>13500</v>
      </c>
      <c r="K53" s="108">
        <f t="shared" si="5"/>
        <v>1081080</v>
      </c>
      <c r="L53" s="4"/>
      <c r="M53" s="69">
        <f t="shared" si="6"/>
        <v>17192.5</v>
      </c>
      <c r="P53" s="2"/>
    </row>
    <row r="54" spans="1:16" ht="16.5" x14ac:dyDescent="0.3">
      <c r="A54" s="68">
        <v>53</v>
      </c>
      <c r="B54" s="15">
        <v>605</v>
      </c>
      <c r="C54" s="11">
        <v>6</v>
      </c>
      <c r="D54" s="12" t="s">
        <v>31</v>
      </c>
      <c r="E54" s="12">
        <v>365</v>
      </c>
      <c r="F54" s="64">
        <f t="shared" si="0"/>
        <v>401.50000000000006</v>
      </c>
      <c r="G54" s="106">
        <f t="shared" si="9"/>
        <v>14950</v>
      </c>
      <c r="H54" s="107">
        <f t="shared" si="2"/>
        <v>5456750</v>
      </c>
      <c r="I54" s="108">
        <f t="shared" si="3"/>
        <v>6275263</v>
      </c>
      <c r="J54" s="109">
        <f t="shared" si="4"/>
        <v>13000</v>
      </c>
      <c r="K54" s="108">
        <f t="shared" si="5"/>
        <v>1043900.0000000001</v>
      </c>
      <c r="L54" s="4"/>
      <c r="M54" s="69">
        <f t="shared" si="6"/>
        <v>17192.501369863014</v>
      </c>
      <c r="P54" s="2"/>
    </row>
    <row r="55" spans="1:16" ht="16.5" x14ac:dyDescent="0.3">
      <c r="A55" s="68">
        <v>54</v>
      </c>
      <c r="B55" s="15">
        <v>606</v>
      </c>
      <c r="C55" s="11">
        <v>6</v>
      </c>
      <c r="D55" s="12" t="s">
        <v>31</v>
      </c>
      <c r="E55" s="12">
        <v>365</v>
      </c>
      <c r="F55" s="64">
        <f t="shared" si="0"/>
        <v>401.50000000000006</v>
      </c>
      <c r="G55" s="106">
        <f t="shared" si="9"/>
        <v>14950</v>
      </c>
      <c r="H55" s="107">
        <f t="shared" si="2"/>
        <v>5456750</v>
      </c>
      <c r="I55" s="108">
        <f t="shared" si="3"/>
        <v>6275263</v>
      </c>
      <c r="J55" s="109">
        <f t="shared" si="4"/>
        <v>13000</v>
      </c>
      <c r="K55" s="108">
        <f t="shared" si="5"/>
        <v>1043900.0000000001</v>
      </c>
      <c r="L55" s="4"/>
      <c r="M55" s="69">
        <f t="shared" si="6"/>
        <v>17192.501369863014</v>
      </c>
      <c r="P55" s="2"/>
    </row>
    <row r="56" spans="1:16" ht="16.5" x14ac:dyDescent="0.3">
      <c r="A56" s="68">
        <v>55</v>
      </c>
      <c r="B56" s="15">
        <v>607</v>
      </c>
      <c r="C56" s="11">
        <v>6</v>
      </c>
      <c r="D56" s="12" t="s">
        <v>31</v>
      </c>
      <c r="E56" s="12">
        <v>371</v>
      </c>
      <c r="F56" s="64">
        <f t="shared" si="0"/>
        <v>408.1</v>
      </c>
      <c r="G56" s="106">
        <f t="shared" si="9"/>
        <v>14950</v>
      </c>
      <c r="H56" s="107">
        <f t="shared" si="2"/>
        <v>5546450</v>
      </c>
      <c r="I56" s="108">
        <f t="shared" si="3"/>
        <v>6378418</v>
      </c>
      <c r="J56" s="109">
        <f t="shared" si="4"/>
        <v>13500</v>
      </c>
      <c r="K56" s="108">
        <f t="shared" si="5"/>
        <v>1061060</v>
      </c>
      <c r="L56" s="4"/>
      <c r="M56" s="69">
        <f t="shared" si="6"/>
        <v>17192.501347708894</v>
      </c>
      <c r="P56" s="2"/>
    </row>
    <row r="57" spans="1:16" ht="16.5" x14ac:dyDescent="0.3">
      <c r="A57" s="68">
        <v>56</v>
      </c>
      <c r="B57" s="15">
        <v>608</v>
      </c>
      <c r="C57" s="11">
        <v>6</v>
      </c>
      <c r="D57" s="12" t="s">
        <v>31</v>
      </c>
      <c r="E57" s="12">
        <v>371</v>
      </c>
      <c r="F57" s="64">
        <f t="shared" si="0"/>
        <v>408.1</v>
      </c>
      <c r="G57" s="106">
        <f t="shared" si="9"/>
        <v>14950</v>
      </c>
      <c r="H57" s="107">
        <f t="shared" si="2"/>
        <v>5546450</v>
      </c>
      <c r="I57" s="108">
        <f t="shared" si="3"/>
        <v>6378418</v>
      </c>
      <c r="J57" s="109">
        <f t="shared" si="4"/>
        <v>13500</v>
      </c>
      <c r="K57" s="108">
        <f t="shared" si="5"/>
        <v>1061060</v>
      </c>
      <c r="L57" s="4"/>
      <c r="M57" s="69">
        <f t="shared" si="6"/>
        <v>17192.501347708894</v>
      </c>
      <c r="P57" s="2"/>
    </row>
    <row r="58" spans="1:16" ht="16.5" x14ac:dyDescent="0.3">
      <c r="A58" s="68">
        <v>57</v>
      </c>
      <c r="B58" s="15">
        <v>609</v>
      </c>
      <c r="C58" s="11">
        <v>6</v>
      </c>
      <c r="D58" s="12" t="s">
        <v>31</v>
      </c>
      <c r="E58" s="12">
        <v>365</v>
      </c>
      <c r="F58" s="64">
        <f t="shared" si="0"/>
        <v>401.50000000000006</v>
      </c>
      <c r="G58" s="106">
        <f t="shared" si="9"/>
        <v>14950</v>
      </c>
      <c r="H58" s="107">
        <f t="shared" si="2"/>
        <v>5456750</v>
      </c>
      <c r="I58" s="108">
        <f t="shared" si="3"/>
        <v>6275263</v>
      </c>
      <c r="J58" s="109">
        <f t="shared" si="4"/>
        <v>13000</v>
      </c>
      <c r="K58" s="108">
        <f t="shared" si="5"/>
        <v>1043900.0000000001</v>
      </c>
      <c r="L58" s="4"/>
      <c r="M58" s="69">
        <f t="shared" si="6"/>
        <v>17192.501369863014</v>
      </c>
      <c r="P58" s="2"/>
    </row>
    <row r="59" spans="1:16" ht="16.5" x14ac:dyDescent="0.3">
      <c r="A59" s="68">
        <v>58</v>
      </c>
      <c r="B59" s="15">
        <v>610</v>
      </c>
      <c r="C59" s="11">
        <v>6</v>
      </c>
      <c r="D59" s="12" t="s">
        <v>31</v>
      </c>
      <c r="E59" s="12">
        <v>365</v>
      </c>
      <c r="F59" s="64">
        <f t="shared" si="0"/>
        <v>401.50000000000006</v>
      </c>
      <c r="G59" s="106">
        <f t="shared" si="9"/>
        <v>14950</v>
      </c>
      <c r="H59" s="107">
        <f t="shared" si="2"/>
        <v>5456750</v>
      </c>
      <c r="I59" s="108">
        <f t="shared" si="3"/>
        <v>6275263</v>
      </c>
      <c r="J59" s="109">
        <f t="shared" si="4"/>
        <v>13000</v>
      </c>
      <c r="K59" s="108">
        <f t="shared" si="5"/>
        <v>1043900.0000000001</v>
      </c>
      <c r="L59" s="4"/>
      <c r="M59" s="69">
        <f t="shared" si="6"/>
        <v>17192.501369863014</v>
      </c>
      <c r="P59" s="2"/>
    </row>
    <row r="60" spans="1:16" ht="16.5" x14ac:dyDescent="0.3">
      <c r="A60" s="68">
        <v>59</v>
      </c>
      <c r="B60" s="15">
        <v>611</v>
      </c>
      <c r="C60" s="11">
        <v>6</v>
      </c>
      <c r="D60" s="12" t="s">
        <v>31</v>
      </c>
      <c r="E60" s="12">
        <v>378</v>
      </c>
      <c r="F60" s="64">
        <f t="shared" si="0"/>
        <v>415.8</v>
      </c>
      <c r="G60" s="106">
        <f t="shared" si="9"/>
        <v>14950</v>
      </c>
      <c r="H60" s="107">
        <f t="shared" si="2"/>
        <v>5651100</v>
      </c>
      <c r="I60" s="108">
        <f t="shared" si="3"/>
        <v>6498765</v>
      </c>
      <c r="J60" s="109">
        <f t="shared" si="4"/>
        <v>13500</v>
      </c>
      <c r="K60" s="108">
        <f t="shared" si="5"/>
        <v>1081080</v>
      </c>
      <c r="L60" s="4"/>
      <c r="M60" s="69">
        <f t="shared" si="6"/>
        <v>17192.5</v>
      </c>
      <c r="P60" s="2"/>
    </row>
    <row r="61" spans="1:16" ht="16.5" x14ac:dyDescent="0.3">
      <c r="A61" s="68">
        <v>60</v>
      </c>
      <c r="B61" s="15">
        <v>612</v>
      </c>
      <c r="C61" s="11">
        <v>6</v>
      </c>
      <c r="D61" s="12" t="s">
        <v>31</v>
      </c>
      <c r="E61" s="12">
        <v>381</v>
      </c>
      <c r="F61" s="64">
        <f t="shared" si="0"/>
        <v>419.1</v>
      </c>
      <c r="G61" s="106">
        <f t="shared" si="9"/>
        <v>14950</v>
      </c>
      <c r="H61" s="107">
        <f t="shared" si="2"/>
        <v>5695950</v>
      </c>
      <c r="I61" s="108">
        <f t="shared" si="3"/>
        <v>6550343</v>
      </c>
      <c r="J61" s="109">
        <f t="shared" si="4"/>
        <v>13500</v>
      </c>
      <c r="K61" s="108">
        <f t="shared" si="5"/>
        <v>1089660</v>
      </c>
      <c r="L61" s="4"/>
      <c r="M61" s="69">
        <f t="shared" si="6"/>
        <v>17192.501312335957</v>
      </c>
      <c r="P61" s="2"/>
    </row>
    <row r="62" spans="1:16" ht="16.5" x14ac:dyDescent="0.3">
      <c r="A62" s="68">
        <v>61</v>
      </c>
      <c r="B62" s="15">
        <v>613</v>
      </c>
      <c r="C62" s="11">
        <v>6</v>
      </c>
      <c r="D62" s="12" t="s">
        <v>31</v>
      </c>
      <c r="E62" s="12">
        <v>365</v>
      </c>
      <c r="F62" s="64">
        <f t="shared" si="0"/>
        <v>401.50000000000006</v>
      </c>
      <c r="G62" s="106">
        <f t="shared" si="9"/>
        <v>14950</v>
      </c>
      <c r="H62" s="107">
        <f t="shared" si="2"/>
        <v>5456750</v>
      </c>
      <c r="I62" s="108">
        <f t="shared" si="3"/>
        <v>6275263</v>
      </c>
      <c r="J62" s="109">
        <f t="shared" si="4"/>
        <v>13000</v>
      </c>
      <c r="K62" s="108">
        <f t="shared" si="5"/>
        <v>1043900.0000000001</v>
      </c>
      <c r="L62" s="4"/>
      <c r="M62" s="69">
        <f t="shared" si="6"/>
        <v>17192.501369863014</v>
      </c>
      <c r="P62" s="2"/>
    </row>
    <row r="63" spans="1:16" ht="16.5" x14ac:dyDescent="0.3">
      <c r="A63" s="68">
        <v>62</v>
      </c>
      <c r="B63" s="15">
        <v>614</v>
      </c>
      <c r="C63" s="11">
        <v>6</v>
      </c>
      <c r="D63" s="12" t="s">
        <v>31</v>
      </c>
      <c r="E63" s="12">
        <v>365</v>
      </c>
      <c r="F63" s="64">
        <f t="shared" si="0"/>
        <v>401.50000000000006</v>
      </c>
      <c r="G63" s="106">
        <f t="shared" si="9"/>
        <v>14950</v>
      </c>
      <c r="H63" s="107">
        <f t="shared" si="2"/>
        <v>5456750</v>
      </c>
      <c r="I63" s="108">
        <f t="shared" si="3"/>
        <v>6275263</v>
      </c>
      <c r="J63" s="109">
        <f t="shared" si="4"/>
        <v>13000</v>
      </c>
      <c r="K63" s="108">
        <f t="shared" si="5"/>
        <v>1043900.0000000001</v>
      </c>
      <c r="L63" s="4"/>
      <c r="M63" s="69">
        <f t="shared" si="6"/>
        <v>17192.501369863014</v>
      </c>
      <c r="P63" s="2"/>
    </row>
    <row r="64" spans="1:16" ht="16.5" x14ac:dyDescent="0.3">
      <c r="A64" s="68">
        <v>63</v>
      </c>
      <c r="B64" s="15">
        <v>615</v>
      </c>
      <c r="C64" s="11">
        <v>6</v>
      </c>
      <c r="D64" s="12" t="s">
        <v>31</v>
      </c>
      <c r="E64" s="12">
        <v>365</v>
      </c>
      <c r="F64" s="64">
        <f t="shared" si="0"/>
        <v>401.50000000000006</v>
      </c>
      <c r="G64" s="106">
        <f t="shared" si="9"/>
        <v>14950</v>
      </c>
      <c r="H64" s="107">
        <f t="shared" si="2"/>
        <v>5456750</v>
      </c>
      <c r="I64" s="108">
        <f t="shared" si="3"/>
        <v>6275263</v>
      </c>
      <c r="J64" s="109">
        <f t="shared" si="4"/>
        <v>13000</v>
      </c>
      <c r="K64" s="108">
        <f t="shared" si="5"/>
        <v>1043900.0000000001</v>
      </c>
      <c r="L64" s="4"/>
      <c r="M64" s="69">
        <f t="shared" si="6"/>
        <v>17192.501369863014</v>
      </c>
      <c r="P64" s="2"/>
    </row>
    <row r="65" spans="1:16" ht="16.5" x14ac:dyDescent="0.3">
      <c r="A65" s="68">
        <v>64</v>
      </c>
      <c r="B65" s="15">
        <v>616</v>
      </c>
      <c r="C65" s="11">
        <v>6</v>
      </c>
      <c r="D65" s="12" t="s">
        <v>31</v>
      </c>
      <c r="E65" s="12">
        <v>365</v>
      </c>
      <c r="F65" s="64">
        <f t="shared" si="0"/>
        <v>401.50000000000006</v>
      </c>
      <c r="G65" s="106">
        <f t="shared" si="9"/>
        <v>14950</v>
      </c>
      <c r="H65" s="107">
        <f t="shared" si="2"/>
        <v>5456750</v>
      </c>
      <c r="I65" s="108">
        <f t="shared" si="3"/>
        <v>6275263</v>
      </c>
      <c r="J65" s="109">
        <f t="shared" si="4"/>
        <v>13000</v>
      </c>
      <c r="K65" s="108">
        <f t="shared" si="5"/>
        <v>1043900.0000000001</v>
      </c>
      <c r="L65" s="4"/>
      <c r="M65" s="69">
        <f t="shared" si="6"/>
        <v>17192.501369863014</v>
      </c>
      <c r="P65" s="2"/>
    </row>
    <row r="66" spans="1:16" ht="16.5" x14ac:dyDescent="0.3">
      <c r="A66" s="68">
        <v>65</v>
      </c>
      <c r="B66" s="15">
        <v>702</v>
      </c>
      <c r="C66" s="11">
        <v>7</v>
      </c>
      <c r="D66" s="12" t="s">
        <v>31</v>
      </c>
      <c r="E66" s="12">
        <v>365</v>
      </c>
      <c r="F66" s="64">
        <f t="shared" ref="F66:F126" si="10">E66*1.1</f>
        <v>401.50000000000006</v>
      </c>
      <c r="G66" s="106">
        <f>G65+50</f>
        <v>15000</v>
      </c>
      <c r="H66" s="107">
        <f t="shared" si="2"/>
        <v>5475000</v>
      </c>
      <c r="I66" s="108">
        <f t="shared" si="3"/>
        <v>6296250</v>
      </c>
      <c r="J66" s="109">
        <f t="shared" si="4"/>
        <v>13000</v>
      </c>
      <c r="K66" s="108">
        <f t="shared" si="5"/>
        <v>1043900.0000000001</v>
      </c>
      <c r="L66" s="4"/>
      <c r="M66" s="69">
        <f t="shared" si="6"/>
        <v>17250</v>
      </c>
      <c r="P66" s="2"/>
    </row>
    <row r="67" spans="1:16" ht="16.5" x14ac:dyDescent="0.3">
      <c r="A67" s="68">
        <v>66</v>
      </c>
      <c r="B67" s="15">
        <v>703</v>
      </c>
      <c r="C67" s="11">
        <v>7</v>
      </c>
      <c r="D67" s="12" t="s">
        <v>31</v>
      </c>
      <c r="E67" s="12">
        <v>381</v>
      </c>
      <c r="F67" s="64">
        <f t="shared" si="10"/>
        <v>419.1</v>
      </c>
      <c r="G67" s="106">
        <f t="shared" ref="G67:G79" si="11">G66</f>
        <v>15000</v>
      </c>
      <c r="H67" s="107">
        <f t="shared" ref="H67:H130" si="12">E67*G67</f>
        <v>5715000</v>
      </c>
      <c r="I67" s="108">
        <f t="shared" ref="I67:I130" si="13">ROUND(H67*1.15,0)</f>
        <v>6572250</v>
      </c>
      <c r="J67" s="109">
        <f t="shared" ref="J67:J130" si="14">MROUND((I67*0.025/12),500)</f>
        <v>13500</v>
      </c>
      <c r="K67" s="108">
        <f t="shared" ref="K67:K130" si="15">F67*2600</f>
        <v>1089660</v>
      </c>
      <c r="L67" s="4"/>
      <c r="M67" s="69">
        <f t="shared" ref="M67:M130" si="16">I67/E67</f>
        <v>17250</v>
      </c>
      <c r="P67" s="2"/>
    </row>
    <row r="68" spans="1:16" ht="16.5" x14ac:dyDescent="0.3">
      <c r="A68" s="68">
        <v>67</v>
      </c>
      <c r="B68" s="15">
        <v>704</v>
      </c>
      <c r="C68" s="11">
        <v>7</v>
      </c>
      <c r="D68" s="12" t="s">
        <v>31</v>
      </c>
      <c r="E68" s="12">
        <v>378</v>
      </c>
      <c r="F68" s="64">
        <f t="shared" si="10"/>
        <v>415.8</v>
      </c>
      <c r="G68" s="106">
        <f t="shared" si="11"/>
        <v>15000</v>
      </c>
      <c r="H68" s="107">
        <f t="shared" si="12"/>
        <v>5670000</v>
      </c>
      <c r="I68" s="108">
        <f t="shared" si="13"/>
        <v>6520500</v>
      </c>
      <c r="J68" s="109">
        <f t="shared" si="14"/>
        <v>13500</v>
      </c>
      <c r="K68" s="108">
        <f t="shared" si="15"/>
        <v>1081080</v>
      </c>
      <c r="L68" s="4"/>
      <c r="M68" s="69">
        <f t="shared" si="16"/>
        <v>17250</v>
      </c>
      <c r="P68" s="2"/>
    </row>
    <row r="69" spans="1:16" ht="16.5" x14ac:dyDescent="0.3">
      <c r="A69" s="68">
        <v>68</v>
      </c>
      <c r="B69" s="15">
        <v>705</v>
      </c>
      <c r="C69" s="11">
        <v>7</v>
      </c>
      <c r="D69" s="12" t="s">
        <v>31</v>
      </c>
      <c r="E69" s="12">
        <v>365</v>
      </c>
      <c r="F69" s="64">
        <f t="shared" si="10"/>
        <v>401.50000000000006</v>
      </c>
      <c r="G69" s="106">
        <f t="shared" si="11"/>
        <v>15000</v>
      </c>
      <c r="H69" s="107">
        <f t="shared" si="12"/>
        <v>5475000</v>
      </c>
      <c r="I69" s="108">
        <f t="shared" si="13"/>
        <v>6296250</v>
      </c>
      <c r="J69" s="109">
        <f t="shared" si="14"/>
        <v>13000</v>
      </c>
      <c r="K69" s="108">
        <f t="shared" si="15"/>
        <v>1043900.0000000001</v>
      </c>
      <c r="L69" s="4"/>
      <c r="M69" s="69">
        <f t="shared" si="16"/>
        <v>17250</v>
      </c>
      <c r="P69" s="2"/>
    </row>
    <row r="70" spans="1:16" ht="16.5" x14ac:dyDescent="0.3">
      <c r="A70" s="68">
        <v>69</v>
      </c>
      <c r="B70" s="15">
        <v>706</v>
      </c>
      <c r="C70" s="11">
        <v>7</v>
      </c>
      <c r="D70" s="12" t="s">
        <v>31</v>
      </c>
      <c r="E70" s="12">
        <v>365</v>
      </c>
      <c r="F70" s="64">
        <f t="shared" si="10"/>
        <v>401.50000000000006</v>
      </c>
      <c r="G70" s="106">
        <f t="shared" si="11"/>
        <v>15000</v>
      </c>
      <c r="H70" s="107">
        <f t="shared" si="12"/>
        <v>5475000</v>
      </c>
      <c r="I70" s="108">
        <f t="shared" si="13"/>
        <v>6296250</v>
      </c>
      <c r="J70" s="109">
        <f t="shared" si="14"/>
        <v>13000</v>
      </c>
      <c r="K70" s="108">
        <f t="shared" si="15"/>
        <v>1043900.0000000001</v>
      </c>
      <c r="L70" s="4"/>
      <c r="M70" s="69">
        <f t="shared" si="16"/>
        <v>17250</v>
      </c>
      <c r="P70" s="2"/>
    </row>
    <row r="71" spans="1:16" ht="16.5" x14ac:dyDescent="0.3">
      <c r="A71" s="68">
        <v>70</v>
      </c>
      <c r="B71" s="15">
        <v>707</v>
      </c>
      <c r="C71" s="11">
        <v>7</v>
      </c>
      <c r="D71" s="12" t="s">
        <v>31</v>
      </c>
      <c r="E71" s="12">
        <v>371</v>
      </c>
      <c r="F71" s="64">
        <f t="shared" si="10"/>
        <v>408.1</v>
      </c>
      <c r="G71" s="106">
        <f t="shared" si="11"/>
        <v>15000</v>
      </c>
      <c r="H71" s="107">
        <f t="shared" si="12"/>
        <v>5565000</v>
      </c>
      <c r="I71" s="108">
        <f t="shared" si="13"/>
        <v>6399750</v>
      </c>
      <c r="J71" s="109">
        <f t="shared" si="14"/>
        <v>13500</v>
      </c>
      <c r="K71" s="108">
        <f t="shared" si="15"/>
        <v>1061060</v>
      </c>
      <c r="L71" s="4"/>
      <c r="M71" s="69">
        <f t="shared" si="16"/>
        <v>17250</v>
      </c>
      <c r="P71" s="2"/>
    </row>
    <row r="72" spans="1:16" ht="16.5" x14ac:dyDescent="0.3">
      <c r="A72" s="68">
        <v>71</v>
      </c>
      <c r="B72" s="15">
        <v>708</v>
      </c>
      <c r="C72" s="11">
        <v>7</v>
      </c>
      <c r="D72" s="12" t="s">
        <v>31</v>
      </c>
      <c r="E72" s="12">
        <v>371</v>
      </c>
      <c r="F72" s="64">
        <f t="shared" si="10"/>
        <v>408.1</v>
      </c>
      <c r="G72" s="106">
        <f t="shared" si="11"/>
        <v>15000</v>
      </c>
      <c r="H72" s="107">
        <f t="shared" si="12"/>
        <v>5565000</v>
      </c>
      <c r="I72" s="108">
        <f t="shared" si="13"/>
        <v>6399750</v>
      </c>
      <c r="J72" s="109">
        <f t="shared" si="14"/>
        <v>13500</v>
      </c>
      <c r="K72" s="108">
        <f t="shared" si="15"/>
        <v>1061060</v>
      </c>
      <c r="L72" s="4"/>
      <c r="M72" s="69">
        <f t="shared" si="16"/>
        <v>17250</v>
      </c>
      <c r="P72" s="2"/>
    </row>
    <row r="73" spans="1:16" ht="16.5" x14ac:dyDescent="0.3">
      <c r="A73" s="68">
        <v>72</v>
      </c>
      <c r="B73" s="15">
        <v>709</v>
      </c>
      <c r="C73" s="11">
        <v>7</v>
      </c>
      <c r="D73" s="12" t="s">
        <v>31</v>
      </c>
      <c r="E73" s="12">
        <v>365</v>
      </c>
      <c r="F73" s="64">
        <f t="shared" si="10"/>
        <v>401.50000000000006</v>
      </c>
      <c r="G73" s="106">
        <f t="shared" si="11"/>
        <v>15000</v>
      </c>
      <c r="H73" s="107">
        <f t="shared" si="12"/>
        <v>5475000</v>
      </c>
      <c r="I73" s="108">
        <f t="shared" si="13"/>
        <v>6296250</v>
      </c>
      <c r="J73" s="109">
        <f t="shared" si="14"/>
        <v>13000</v>
      </c>
      <c r="K73" s="108">
        <f t="shared" si="15"/>
        <v>1043900.0000000001</v>
      </c>
      <c r="L73" s="4"/>
      <c r="M73" s="69">
        <f t="shared" si="16"/>
        <v>17250</v>
      </c>
      <c r="P73" s="2"/>
    </row>
    <row r="74" spans="1:16" ht="16.5" x14ac:dyDescent="0.3">
      <c r="A74" s="68">
        <v>73</v>
      </c>
      <c r="B74" s="15">
        <v>710</v>
      </c>
      <c r="C74" s="11">
        <v>7</v>
      </c>
      <c r="D74" s="12" t="s">
        <v>31</v>
      </c>
      <c r="E74" s="12">
        <v>365</v>
      </c>
      <c r="F74" s="64">
        <f t="shared" si="10"/>
        <v>401.50000000000006</v>
      </c>
      <c r="G74" s="106">
        <f t="shared" si="11"/>
        <v>15000</v>
      </c>
      <c r="H74" s="107">
        <f t="shared" si="12"/>
        <v>5475000</v>
      </c>
      <c r="I74" s="108">
        <f t="shared" si="13"/>
        <v>6296250</v>
      </c>
      <c r="J74" s="109">
        <f t="shared" si="14"/>
        <v>13000</v>
      </c>
      <c r="K74" s="108">
        <f t="shared" si="15"/>
        <v>1043900.0000000001</v>
      </c>
      <c r="L74" s="4"/>
      <c r="M74" s="69">
        <f t="shared" si="16"/>
        <v>17250</v>
      </c>
      <c r="P74" s="2"/>
    </row>
    <row r="75" spans="1:16" ht="16.5" x14ac:dyDescent="0.3">
      <c r="A75" s="68">
        <v>74</v>
      </c>
      <c r="B75" s="15">
        <v>711</v>
      </c>
      <c r="C75" s="11">
        <v>7</v>
      </c>
      <c r="D75" s="12" t="s">
        <v>31</v>
      </c>
      <c r="E75" s="12">
        <v>378</v>
      </c>
      <c r="F75" s="64">
        <f t="shared" si="10"/>
        <v>415.8</v>
      </c>
      <c r="G75" s="106">
        <f t="shared" si="11"/>
        <v>15000</v>
      </c>
      <c r="H75" s="107">
        <f t="shared" si="12"/>
        <v>5670000</v>
      </c>
      <c r="I75" s="108">
        <f t="shared" si="13"/>
        <v>6520500</v>
      </c>
      <c r="J75" s="109">
        <f t="shared" si="14"/>
        <v>13500</v>
      </c>
      <c r="K75" s="108">
        <f t="shared" si="15"/>
        <v>1081080</v>
      </c>
      <c r="L75" s="4"/>
      <c r="M75" s="69">
        <f t="shared" si="16"/>
        <v>17250</v>
      </c>
      <c r="P75" s="2"/>
    </row>
    <row r="76" spans="1:16" ht="16.5" x14ac:dyDescent="0.3">
      <c r="A76" s="68">
        <v>75</v>
      </c>
      <c r="B76" s="15">
        <v>712</v>
      </c>
      <c r="C76" s="11">
        <v>7</v>
      </c>
      <c r="D76" s="12" t="s">
        <v>31</v>
      </c>
      <c r="E76" s="12">
        <v>381</v>
      </c>
      <c r="F76" s="64">
        <f t="shared" si="10"/>
        <v>419.1</v>
      </c>
      <c r="G76" s="106">
        <f t="shared" si="11"/>
        <v>15000</v>
      </c>
      <c r="H76" s="107">
        <f t="shared" si="12"/>
        <v>5715000</v>
      </c>
      <c r="I76" s="108">
        <f t="shared" si="13"/>
        <v>6572250</v>
      </c>
      <c r="J76" s="109">
        <f t="shared" si="14"/>
        <v>13500</v>
      </c>
      <c r="K76" s="108">
        <f t="shared" si="15"/>
        <v>1089660</v>
      </c>
      <c r="L76" s="4"/>
      <c r="M76" s="69">
        <f t="shared" si="16"/>
        <v>17250</v>
      </c>
      <c r="P76" s="2"/>
    </row>
    <row r="77" spans="1:16" ht="16.5" x14ac:dyDescent="0.3">
      <c r="A77" s="68">
        <v>76</v>
      </c>
      <c r="B77" s="15">
        <v>713</v>
      </c>
      <c r="C77" s="11">
        <v>7</v>
      </c>
      <c r="D77" s="12" t="s">
        <v>31</v>
      </c>
      <c r="E77" s="12">
        <v>365</v>
      </c>
      <c r="F77" s="64">
        <f t="shared" si="10"/>
        <v>401.50000000000006</v>
      </c>
      <c r="G77" s="106">
        <f t="shared" si="11"/>
        <v>15000</v>
      </c>
      <c r="H77" s="107">
        <f t="shared" si="12"/>
        <v>5475000</v>
      </c>
      <c r="I77" s="108">
        <f t="shared" si="13"/>
        <v>6296250</v>
      </c>
      <c r="J77" s="109">
        <f t="shared" si="14"/>
        <v>13000</v>
      </c>
      <c r="K77" s="108">
        <f t="shared" si="15"/>
        <v>1043900.0000000001</v>
      </c>
      <c r="L77" s="4"/>
      <c r="M77" s="69">
        <f t="shared" si="16"/>
        <v>17250</v>
      </c>
      <c r="P77" s="2"/>
    </row>
    <row r="78" spans="1:16" ht="16.5" x14ac:dyDescent="0.3">
      <c r="A78" s="68">
        <v>77</v>
      </c>
      <c r="B78" s="15">
        <v>715</v>
      </c>
      <c r="C78" s="11">
        <v>7</v>
      </c>
      <c r="D78" s="12" t="s">
        <v>31</v>
      </c>
      <c r="E78" s="12">
        <v>365</v>
      </c>
      <c r="F78" s="64">
        <f t="shared" si="10"/>
        <v>401.50000000000006</v>
      </c>
      <c r="G78" s="106">
        <f t="shared" si="11"/>
        <v>15000</v>
      </c>
      <c r="H78" s="107">
        <f t="shared" si="12"/>
        <v>5475000</v>
      </c>
      <c r="I78" s="108">
        <f t="shared" si="13"/>
        <v>6296250</v>
      </c>
      <c r="J78" s="109">
        <f t="shared" si="14"/>
        <v>13000</v>
      </c>
      <c r="K78" s="108">
        <f t="shared" si="15"/>
        <v>1043900.0000000001</v>
      </c>
      <c r="L78" s="4"/>
      <c r="M78" s="69">
        <f t="shared" si="16"/>
        <v>17250</v>
      </c>
      <c r="P78" s="2"/>
    </row>
    <row r="79" spans="1:16" ht="16.5" x14ac:dyDescent="0.3">
      <c r="A79" s="68">
        <v>78</v>
      </c>
      <c r="B79" s="15">
        <v>716</v>
      </c>
      <c r="C79" s="11">
        <v>7</v>
      </c>
      <c r="D79" s="12" t="s">
        <v>31</v>
      </c>
      <c r="E79" s="12">
        <v>365</v>
      </c>
      <c r="F79" s="64">
        <f t="shared" si="10"/>
        <v>401.50000000000006</v>
      </c>
      <c r="G79" s="106">
        <f t="shared" si="11"/>
        <v>15000</v>
      </c>
      <c r="H79" s="107">
        <f t="shared" si="12"/>
        <v>5475000</v>
      </c>
      <c r="I79" s="108">
        <f t="shared" si="13"/>
        <v>6296250</v>
      </c>
      <c r="J79" s="109">
        <f t="shared" si="14"/>
        <v>13000</v>
      </c>
      <c r="K79" s="108">
        <f t="shared" si="15"/>
        <v>1043900.0000000001</v>
      </c>
      <c r="L79" s="4"/>
      <c r="M79" s="69">
        <f t="shared" si="16"/>
        <v>17250</v>
      </c>
      <c r="P79" s="2"/>
    </row>
    <row r="80" spans="1:16" ht="16.5" x14ac:dyDescent="0.3">
      <c r="A80" s="68">
        <v>79</v>
      </c>
      <c r="B80" s="15">
        <v>801</v>
      </c>
      <c r="C80" s="11">
        <v>8</v>
      </c>
      <c r="D80" s="12" t="s">
        <v>31</v>
      </c>
      <c r="E80" s="12">
        <v>365</v>
      </c>
      <c r="F80" s="64">
        <f t="shared" si="10"/>
        <v>401.50000000000006</v>
      </c>
      <c r="G80" s="106">
        <f>G79+50</f>
        <v>15050</v>
      </c>
      <c r="H80" s="107">
        <f t="shared" si="12"/>
        <v>5493250</v>
      </c>
      <c r="I80" s="108">
        <f t="shared" si="13"/>
        <v>6317238</v>
      </c>
      <c r="J80" s="109">
        <f t="shared" si="14"/>
        <v>13000</v>
      </c>
      <c r="K80" s="108">
        <f t="shared" si="15"/>
        <v>1043900.0000000001</v>
      </c>
      <c r="L80" s="4"/>
      <c r="M80" s="69">
        <f t="shared" si="16"/>
        <v>17307.501369863014</v>
      </c>
      <c r="P80" s="2"/>
    </row>
    <row r="81" spans="1:16" ht="16.5" x14ac:dyDescent="0.3">
      <c r="A81" s="68">
        <v>80</v>
      </c>
      <c r="B81" s="15">
        <v>802</v>
      </c>
      <c r="C81" s="11">
        <v>8</v>
      </c>
      <c r="D81" s="12" t="s">
        <v>31</v>
      </c>
      <c r="E81" s="12">
        <v>365</v>
      </c>
      <c r="F81" s="64">
        <f t="shared" si="10"/>
        <v>401.50000000000006</v>
      </c>
      <c r="G81" s="106">
        <f t="shared" ref="G81:G95" si="17">G80</f>
        <v>15050</v>
      </c>
      <c r="H81" s="107">
        <f t="shared" si="12"/>
        <v>5493250</v>
      </c>
      <c r="I81" s="108">
        <f t="shared" si="13"/>
        <v>6317238</v>
      </c>
      <c r="J81" s="109">
        <f t="shared" si="14"/>
        <v>13000</v>
      </c>
      <c r="K81" s="108">
        <f t="shared" si="15"/>
        <v>1043900.0000000001</v>
      </c>
      <c r="L81" s="4"/>
      <c r="M81" s="69">
        <f t="shared" si="16"/>
        <v>17307.501369863014</v>
      </c>
      <c r="P81" s="2"/>
    </row>
    <row r="82" spans="1:16" ht="16.5" x14ac:dyDescent="0.3">
      <c r="A82" s="68">
        <v>81</v>
      </c>
      <c r="B82" s="15">
        <v>803</v>
      </c>
      <c r="C82" s="11">
        <v>8</v>
      </c>
      <c r="D82" s="12" t="s">
        <v>31</v>
      </c>
      <c r="E82" s="12">
        <v>381</v>
      </c>
      <c r="F82" s="64">
        <f t="shared" si="10"/>
        <v>419.1</v>
      </c>
      <c r="G82" s="106">
        <f t="shared" si="17"/>
        <v>15050</v>
      </c>
      <c r="H82" s="107">
        <f t="shared" si="12"/>
        <v>5734050</v>
      </c>
      <c r="I82" s="108">
        <f t="shared" si="13"/>
        <v>6594158</v>
      </c>
      <c r="J82" s="109">
        <f t="shared" si="14"/>
        <v>13500</v>
      </c>
      <c r="K82" s="108">
        <f t="shared" si="15"/>
        <v>1089660</v>
      </c>
      <c r="L82" s="4"/>
      <c r="M82" s="69">
        <f t="shared" si="16"/>
        <v>17307.501312335957</v>
      </c>
      <c r="P82" s="2"/>
    </row>
    <row r="83" spans="1:16" ht="16.5" x14ac:dyDescent="0.3">
      <c r="A83" s="68">
        <v>82</v>
      </c>
      <c r="B83" s="15">
        <v>804</v>
      </c>
      <c r="C83" s="11">
        <v>8</v>
      </c>
      <c r="D83" s="12" t="s">
        <v>31</v>
      </c>
      <c r="E83" s="12">
        <v>378</v>
      </c>
      <c r="F83" s="64">
        <f t="shared" si="10"/>
        <v>415.8</v>
      </c>
      <c r="G83" s="106">
        <f t="shared" si="17"/>
        <v>15050</v>
      </c>
      <c r="H83" s="107">
        <f t="shared" si="12"/>
        <v>5688900</v>
      </c>
      <c r="I83" s="108">
        <f t="shared" si="13"/>
        <v>6542235</v>
      </c>
      <c r="J83" s="109">
        <f t="shared" si="14"/>
        <v>13500</v>
      </c>
      <c r="K83" s="108">
        <f t="shared" si="15"/>
        <v>1081080</v>
      </c>
      <c r="L83" s="4"/>
      <c r="M83" s="69">
        <f t="shared" si="16"/>
        <v>17307.5</v>
      </c>
      <c r="P83" s="2"/>
    </row>
    <row r="84" spans="1:16" ht="16.5" x14ac:dyDescent="0.3">
      <c r="A84" s="68">
        <v>83</v>
      </c>
      <c r="B84" s="15">
        <v>805</v>
      </c>
      <c r="C84" s="11">
        <v>8</v>
      </c>
      <c r="D84" s="12" t="s">
        <v>31</v>
      </c>
      <c r="E84" s="12">
        <v>365</v>
      </c>
      <c r="F84" s="64">
        <f t="shared" si="10"/>
        <v>401.50000000000006</v>
      </c>
      <c r="G84" s="106">
        <f t="shared" si="17"/>
        <v>15050</v>
      </c>
      <c r="H84" s="107">
        <f t="shared" si="12"/>
        <v>5493250</v>
      </c>
      <c r="I84" s="108">
        <f t="shared" si="13"/>
        <v>6317238</v>
      </c>
      <c r="J84" s="109">
        <f t="shared" si="14"/>
        <v>13000</v>
      </c>
      <c r="K84" s="108">
        <f t="shared" si="15"/>
        <v>1043900.0000000001</v>
      </c>
      <c r="L84" s="4"/>
      <c r="M84" s="69">
        <f t="shared" si="16"/>
        <v>17307.501369863014</v>
      </c>
      <c r="P84" s="2"/>
    </row>
    <row r="85" spans="1:16" ht="16.5" x14ac:dyDescent="0.3">
      <c r="A85" s="68">
        <v>84</v>
      </c>
      <c r="B85" s="15">
        <v>806</v>
      </c>
      <c r="C85" s="11">
        <v>8</v>
      </c>
      <c r="D85" s="12" t="s">
        <v>31</v>
      </c>
      <c r="E85" s="12">
        <v>365</v>
      </c>
      <c r="F85" s="64">
        <f t="shared" si="10"/>
        <v>401.50000000000006</v>
      </c>
      <c r="G85" s="106">
        <f t="shared" si="17"/>
        <v>15050</v>
      </c>
      <c r="H85" s="107">
        <f t="shared" si="12"/>
        <v>5493250</v>
      </c>
      <c r="I85" s="108">
        <f t="shared" si="13"/>
        <v>6317238</v>
      </c>
      <c r="J85" s="109">
        <f t="shared" si="14"/>
        <v>13000</v>
      </c>
      <c r="K85" s="108">
        <f t="shared" si="15"/>
        <v>1043900.0000000001</v>
      </c>
      <c r="L85" s="4"/>
      <c r="M85" s="69">
        <f t="shared" si="16"/>
        <v>17307.501369863014</v>
      </c>
      <c r="P85" s="2"/>
    </row>
    <row r="86" spans="1:16" ht="16.5" x14ac:dyDescent="0.3">
      <c r="A86" s="68">
        <v>85</v>
      </c>
      <c r="B86" s="15">
        <v>807</v>
      </c>
      <c r="C86" s="11">
        <v>8</v>
      </c>
      <c r="D86" s="12" t="s">
        <v>31</v>
      </c>
      <c r="E86" s="12">
        <v>371</v>
      </c>
      <c r="F86" s="64">
        <f t="shared" si="10"/>
        <v>408.1</v>
      </c>
      <c r="G86" s="106">
        <f t="shared" si="17"/>
        <v>15050</v>
      </c>
      <c r="H86" s="107">
        <f t="shared" si="12"/>
        <v>5583550</v>
      </c>
      <c r="I86" s="108">
        <f t="shared" si="13"/>
        <v>6421083</v>
      </c>
      <c r="J86" s="109">
        <f t="shared" si="14"/>
        <v>13500</v>
      </c>
      <c r="K86" s="108">
        <f t="shared" si="15"/>
        <v>1061060</v>
      </c>
      <c r="L86" s="4"/>
      <c r="M86" s="69">
        <f t="shared" si="16"/>
        <v>17307.501347708894</v>
      </c>
      <c r="P86" s="2"/>
    </row>
    <row r="87" spans="1:16" ht="16.5" x14ac:dyDescent="0.3">
      <c r="A87" s="68">
        <v>86</v>
      </c>
      <c r="B87" s="15">
        <v>808</v>
      </c>
      <c r="C87" s="11">
        <v>8</v>
      </c>
      <c r="D87" s="12" t="s">
        <v>31</v>
      </c>
      <c r="E87" s="12">
        <v>371</v>
      </c>
      <c r="F87" s="64">
        <f t="shared" si="10"/>
        <v>408.1</v>
      </c>
      <c r="G87" s="106">
        <f t="shared" si="17"/>
        <v>15050</v>
      </c>
      <c r="H87" s="107">
        <f t="shared" si="12"/>
        <v>5583550</v>
      </c>
      <c r="I87" s="108">
        <f t="shared" si="13"/>
        <v>6421083</v>
      </c>
      <c r="J87" s="109">
        <f t="shared" si="14"/>
        <v>13500</v>
      </c>
      <c r="K87" s="108">
        <f t="shared" si="15"/>
        <v>1061060</v>
      </c>
      <c r="L87" s="4"/>
      <c r="M87" s="69">
        <f t="shared" si="16"/>
        <v>17307.501347708894</v>
      </c>
      <c r="P87" s="2"/>
    </row>
    <row r="88" spans="1:16" ht="16.5" x14ac:dyDescent="0.3">
      <c r="A88" s="68">
        <v>87</v>
      </c>
      <c r="B88" s="15">
        <v>809</v>
      </c>
      <c r="C88" s="11">
        <v>8</v>
      </c>
      <c r="D88" s="12" t="s">
        <v>31</v>
      </c>
      <c r="E88" s="12">
        <v>365</v>
      </c>
      <c r="F88" s="64">
        <f t="shared" si="10"/>
        <v>401.50000000000006</v>
      </c>
      <c r="G88" s="106">
        <f t="shared" si="17"/>
        <v>15050</v>
      </c>
      <c r="H88" s="107">
        <f t="shared" si="12"/>
        <v>5493250</v>
      </c>
      <c r="I88" s="108">
        <f t="shared" si="13"/>
        <v>6317238</v>
      </c>
      <c r="J88" s="109">
        <f t="shared" si="14"/>
        <v>13000</v>
      </c>
      <c r="K88" s="108">
        <f t="shared" si="15"/>
        <v>1043900.0000000001</v>
      </c>
      <c r="L88" s="4"/>
      <c r="M88" s="69">
        <f t="shared" si="16"/>
        <v>17307.501369863014</v>
      </c>
      <c r="P88" s="2"/>
    </row>
    <row r="89" spans="1:16" ht="16.5" x14ac:dyDescent="0.3">
      <c r="A89" s="68">
        <v>88</v>
      </c>
      <c r="B89" s="15">
        <v>810</v>
      </c>
      <c r="C89" s="11">
        <v>8</v>
      </c>
      <c r="D89" s="12" t="s">
        <v>31</v>
      </c>
      <c r="E89" s="12">
        <v>365</v>
      </c>
      <c r="F89" s="64">
        <f t="shared" si="10"/>
        <v>401.50000000000006</v>
      </c>
      <c r="G89" s="106">
        <f t="shared" si="17"/>
        <v>15050</v>
      </c>
      <c r="H89" s="107">
        <f t="shared" si="12"/>
        <v>5493250</v>
      </c>
      <c r="I89" s="108">
        <f t="shared" si="13"/>
        <v>6317238</v>
      </c>
      <c r="J89" s="109">
        <f t="shared" si="14"/>
        <v>13000</v>
      </c>
      <c r="K89" s="108">
        <f t="shared" si="15"/>
        <v>1043900.0000000001</v>
      </c>
      <c r="L89" s="4"/>
      <c r="M89" s="69">
        <f t="shared" si="16"/>
        <v>17307.501369863014</v>
      </c>
      <c r="P89" s="2"/>
    </row>
    <row r="90" spans="1:16" ht="16.5" x14ac:dyDescent="0.3">
      <c r="A90" s="68">
        <v>89</v>
      </c>
      <c r="B90" s="15">
        <v>811</v>
      </c>
      <c r="C90" s="11">
        <v>8</v>
      </c>
      <c r="D90" s="12" t="s">
        <v>31</v>
      </c>
      <c r="E90" s="12">
        <v>378</v>
      </c>
      <c r="F90" s="64">
        <f t="shared" si="10"/>
        <v>415.8</v>
      </c>
      <c r="G90" s="106">
        <f t="shared" si="17"/>
        <v>15050</v>
      </c>
      <c r="H90" s="107">
        <f t="shared" si="12"/>
        <v>5688900</v>
      </c>
      <c r="I90" s="108">
        <f t="shared" si="13"/>
        <v>6542235</v>
      </c>
      <c r="J90" s="109">
        <f t="shared" si="14"/>
        <v>13500</v>
      </c>
      <c r="K90" s="108">
        <f t="shared" si="15"/>
        <v>1081080</v>
      </c>
      <c r="L90" s="4"/>
      <c r="M90" s="69">
        <f t="shared" si="16"/>
        <v>17307.5</v>
      </c>
      <c r="P90" s="2"/>
    </row>
    <row r="91" spans="1:16" ht="16.5" x14ac:dyDescent="0.3">
      <c r="A91" s="68">
        <v>90</v>
      </c>
      <c r="B91" s="15">
        <v>812</v>
      </c>
      <c r="C91" s="11">
        <v>8</v>
      </c>
      <c r="D91" s="12" t="s">
        <v>31</v>
      </c>
      <c r="E91" s="12">
        <v>381</v>
      </c>
      <c r="F91" s="64">
        <f t="shared" si="10"/>
        <v>419.1</v>
      </c>
      <c r="G91" s="106">
        <f t="shared" si="17"/>
        <v>15050</v>
      </c>
      <c r="H91" s="107">
        <f t="shared" si="12"/>
        <v>5734050</v>
      </c>
      <c r="I91" s="108">
        <f t="shared" si="13"/>
        <v>6594158</v>
      </c>
      <c r="J91" s="109">
        <f t="shared" si="14"/>
        <v>13500</v>
      </c>
      <c r="K91" s="108">
        <f t="shared" si="15"/>
        <v>1089660</v>
      </c>
      <c r="L91" s="4"/>
      <c r="M91" s="69">
        <f t="shared" si="16"/>
        <v>17307.501312335957</v>
      </c>
      <c r="P91" s="2"/>
    </row>
    <row r="92" spans="1:16" ht="16.5" x14ac:dyDescent="0.3">
      <c r="A92" s="68">
        <v>91</v>
      </c>
      <c r="B92" s="15">
        <v>813</v>
      </c>
      <c r="C92" s="11">
        <v>8</v>
      </c>
      <c r="D92" s="12" t="s">
        <v>31</v>
      </c>
      <c r="E92" s="12">
        <v>365</v>
      </c>
      <c r="F92" s="64">
        <f t="shared" si="10"/>
        <v>401.50000000000006</v>
      </c>
      <c r="G92" s="106">
        <f t="shared" si="17"/>
        <v>15050</v>
      </c>
      <c r="H92" s="107">
        <f t="shared" si="12"/>
        <v>5493250</v>
      </c>
      <c r="I92" s="108">
        <f t="shared" si="13"/>
        <v>6317238</v>
      </c>
      <c r="J92" s="109">
        <f t="shared" si="14"/>
        <v>13000</v>
      </c>
      <c r="K92" s="108">
        <f t="shared" si="15"/>
        <v>1043900.0000000001</v>
      </c>
      <c r="L92" s="4"/>
      <c r="M92" s="69">
        <f t="shared" si="16"/>
        <v>17307.501369863014</v>
      </c>
      <c r="P92" s="2"/>
    </row>
    <row r="93" spans="1:16" ht="16.5" x14ac:dyDescent="0.3">
      <c r="A93" s="68">
        <v>92</v>
      </c>
      <c r="B93" s="15">
        <v>814</v>
      </c>
      <c r="C93" s="11">
        <v>8</v>
      </c>
      <c r="D93" s="12" t="s">
        <v>31</v>
      </c>
      <c r="E93" s="12">
        <v>365</v>
      </c>
      <c r="F93" s="64">
        <f t="shared" si="10"/>
        <v>401.50000000000006</v>
      </c>
      <c r="G93" s="106">
        <f t="shared" si="17"/>
        <v>15050</v>
      </c>
      <c r="H93" s="107">
        <f t="shared" si="12"/>
        <v>5493250</v>
      </c>
      <c r="I93" s="108">
        <f t="shared" si="13"/>
        <v>6317238</v>
      </c>
      <c r="J93" s="109">
        <f t="shared" si="14"/>
        <v>13000</v>
      </c>
      <c r="K93" s="108">
        <f t="shared" si="15"/>
        <v>1043900.0000000001</v>
      </c>
      <c r="L93" s="4"/>
      <c r="M93" s="69">
        <f t="shared" si="16"/>
        <v>17307.501369863014</v>
      </c>
      <c r="P93" s="2"/>
    </row>
    <row r="94" spans="1:16" ht="16.5" x14ac:dyDescent="0.3">
      <c r="A94" s="68">
        <v>93</v>
      </c>
      <c r="B94" s="15">
        <v>815</v>
      </c>
      <c r="C94" s="11">
        <v>8</v>
      </c>
      <c r="D94" s="12" t="s">
        <v>31</v>
      </c>
      <c r="E94" s="12">
        <v>365</v>
      </c>
      <c r="F94" s="64">
        <f t="shared" si="10"/>
        <v>401.50000000000006</v>
      </c>
      <c r="G94" s="106">
        <f t="shared" si="17"/>
        <v>15050</v>
      </c>
      <c r="H94" s="107">
        <f t="shared" si="12"/>
        <v>5493250</v>
      </c>
      <c r="I94" s="108">
        <f t="shared" si="13"/>
        <v>6317238</v>
      </c>
      <c r="J94" s="109">
        <f t="shared" si="14"/>
        <v>13000</v>
      </c>
      <c r="K94" s="108">
        <f t="shared" si="15"/>
        <v>1043900.0000000001</v>
      </c>
      <c r="L94" s="4"/>
      <c r="M94" s="69">
        <f t="shared" si="16"/>
        <v>17307.501369863014</v>
      </c>
      <c r="P94" s="2"/>
    </row>
    <row r="95" spans="1:16" ht="16.5" x14ac:dyDescent="0.3">
      <c r="A95" s="68">
        <v>94</v>
      </c>
      <c r="B95" s="15">
        <v>816</v>
      </c>
      <c r="C95" s="11">
        <v>8</v>
      </c>
      <c r="D95" s="12" t="s">
        <v>31</v>
      </c>
      <c r="E95" s="12">
        <v>365</v>
      </c>
      <c r="F95" s="64">
        <f t="shared" si="10"/>
        <v>401.50000000000006</v>
      </c>
      <c r="G95" s="106">
        <f t="shared" si="17"/>
        <v>15050</v>
      </c>
      <c r="H95" s="107">
        <f t="shared" si="12"/>
        <v>5493250</v>
      </c>
      <c r="I95" s="108">
        <f t="shared" si="13"/>
        <v>6317238</v>
      </c>
      <c r="J95" s="109">
        <f t="shared" si="14"/>
        <v>13000</v>
      </c>
      <c r="K95" s="108">
        <f t="shared" si="15"/>
        <v>1043900.0000000001</v>
      </c>
      <c r="L95" s="4"/>
      <c r="M95" s="69">
        <f t="shared" si="16"/>
        <v>17307.501369863014</v>
      </c>
      <c r="P95" s="2"/>
    </row>
    <row r="96" spans="1:16" ht="16.5" x14ac:dyDescent="0.3">
      <c r="A96" s="68">
        <v>95</v>
      </c>
      <c r="B96" s="15">
        <v>901</v>
      </c>
      <c r="C96" s="11">
        <v>9</v>
      </c>
      <c r="D96" s="12" t="s">
        <v>31</v>
      </c>
      <c r="E96" s="12">
        <v>365</v>
      </c>
      <c r="F96" s="64">
        <f t="shared" si="10"/>
        <v>401.50000000000006</v>
      </c>
      <c r="G96" s="106">
        <f>G95+50</f>
        <v>15100</v>
      </c>
      <c r="H96" s="107">
        <f t="shared" si="12"/>
        <v>5511500</v>
      </c>
      <c r="I96" s="108">
        <f t="shared" si="13"/>
        <v>6338225</v>
      </c>
      <c r="J96" s="109">
        <f t="shared" si="14"/>
        <v>13000</v>
      </c>
      <c r="K96" s="108">
        <f t="shared" si="15"/>
        <v>1043900.0000000001</v>
      </c>
      <c r="L96" s="4"/>
      <c r="M96" s="69">
        <f t="shared" si="16"/>
        <v>17365</v>
      </c>
      <c r="P96" s="2"/>
    </row>
    <row r="97" spans="1:16" ht="16.5" x14ac:dyDescent="0.3">
      <c r="A97" s="68">
        <v>96</v>
      </c>
      <c r="B97" s="15">
        <v>902</v>
      </c>
      <c r="C97" s="11">
        <v>9</v>
      </c>
      <c r="D97" s="12" t="s">
        <v>31</v>
      </c>
      <c r="E97" s="12">
        <v>365</v>
      </c>
      <c r="F97" s="64">
        <f t="shared" si="10"/>
        <v>401.50000000000006</v>
      </c>
      <c r="G97" s="106">
        <f t="shared" ref="G97:G111" si="18">G96</f>
        <v>15100</v>
      </c>
      <c r="H97" s="107">
        <f t="shared" si="12"/>
        <v>5511500</v>
      </c>
      <c r="I97" s="108">
        <f t="shared" si="13"/>
        <v>6338225</v>
      </c>
      <c r="J97" s="109">
        <f t="shared" si="14"/>
        <v>13000</v>
      </c>
      <c r="K97" s="108">
        <f t="shared" si="15"/>
        <v>1043900.0000000001</v>
      </c>
      <c r="L97" s="4"/>
      <c r="M97" s="69">
        <f t="shared" si="16"/>
        <v>17365</v>
      </c>
      <c r="P97" s="2"/>
    </row>
    <row r="98" spans="1:16" ht="16.5" x14ac:dyDescent="0.3">
      <c r="A98" s="68">
        <v>97</v>
      </c>
      <c r="B98" s="15">
        <v>903</v>
      </c>
      <c r="C98" s="11">
        <v>9</v>
      </c>
      <c r="D98" s="12" t="s">
        <v>31</v>
      </c>
      <c r="E98" s="12">
        <v>381</v>
      </c>
      <c r="F98" s="64">
        <f t="shared" si="10"/>
        <v>419.1</v>
      </c>
      <c r="G98" s="106">
        <f t="shared" si="18"/>
        <v>15100</v>
      </c>
      <c r="H98" s="107">
        <f t="shared" si="12"/>
        <v>5753100</v>
      </c>
      <c r="I98" s="108">
        <f t="shared" si="13"/>
        <v>6616065</v>
      </c>
      <c r="J98" s="109">
        <f t="shared" si="14"/>
        <v>14000</v>
      </c>
      <c r="K98" s="108">
        <f t="shared" si="15"/>
        <v>1089660</v>
      </c>
      <c r="L98" s="4"/>
      <c r="M98" s="69">
        <f t="shared" si="16"/>
        <v>17365</v>
      </c>
      <c r="P98" s="2"/>
    </row>
    <row r="99" spans="1:16" ht="16.5" x14ac:dyDescent="0.3">
      <c r="A99" s="68">
        <v>98</v>
      </c>
      <c r="B99" s="15">
        <v>904</v>
      </c>
      <c r="C99" s="11">
        <v>9</v>
      </c>
      <c r="D99" s="12" t="s">
        <v>31</v>
      </c>
      <c r="E99" s="12">
        <v>378</v>
      </c>
      <c r="F99" s="64">
        <f t="shared" si="10"/>
        <v>415.8</v>
      </c>
      <c r="G99" s="106">
        <f t="shared" si="18"/>
        <v>15100</v>
      </c>
      <c r="H99" s="107">
        <f t="shared" si="12"/>
        <v>5707800</v>
      </c>
      <c r="I99" s="108">
        <f t="shared" si="13"/>
        <v>6563970</v>
      </c>
      <c r="J99" s="109">
        <f t="shared" si="14"/>
        <v>13500</v>
      </c>
      <c r="K99" s="108">
        <f t="shared" si="15"/>
        <v>1081080</v>
      </c>
      <c r="L99" s="4"/>
      <c r="M99" s="69">
        <f t="shared" si="16"/>
        <v>17365</v>
      </c>
      <c r="P99" s="2"/>
    </row>
    <row r="100" spans="1:16" ht="16.5" x14ac:dyDescent="0.3">
      <c r="A100" s="68">
        <v>99</v>
      </c>
      <c r="B100" s="15">
        <v>905</v>
      </c>
      <c r="C100" s="11">
        <v>9</v>
      </c>
      <c r="D100" s="12" t="s">
        <v>31</v>
      </c>
      <c r="E100" s="12">
        <v>365</v>
      </c>
      <c r="F100" s="64">
        <f t="shared" si="10"/>
        <v>401.50000000000006</v>
      </c>
      <c r="G100" s="106">
        <f t="shared" si="18"/>
        <v>15100</v>
      </c>
      <c r="H100" s="107">
        <f t="shared" si="12"/>
        <v>5511500</v>
      </c>
      <c r="I100" s="108">
        <f t="shared" si="13"/>
        <v>6338225</v>
      </c>
      <c r="J100" s="109">
        <f t="shared" si="14"/>
        <v>13000</v>
      </c>
      <c r="K100" s="108">
        <f t="shared" si="15"/>
        <v>1043900.0000000001</v>
      </c>
      <c r="L100" s="4"/>
      <c r="M100" s="69">
        <f t="shared" si="16"/>
        <v>17365</v>
      </c>
      <c r="P100" s="2"/>
    </row>
    <row r="101" spans="1:16" ht="16.5" x14ac:dyDescent="0.3">
      <c r="A101" s="68">
        <v>100</v>
      </c>
      <c r="B101" s="15">
        <v>906</v>
      </c>
      <c r="C101" s="11">
        <v>9</v>
      </c>
      <c r="D101" s="12" t="s">
        <v>31</v>
      </c>
      <c r="E101" s="12">
        <v>365</v>
      </c>
      <c r="F101" s="64">
        <f t="shared" si="10"/>
        <v>401.50000000000006</v>
      </c>
      <c r="G101" s="106">
        <f t="shared" si="18"/>
        <v>15100</v>
      </c>
      <c r="H101" s="107">
        <f t="shared" si="12"/>
        <v>5511500</v>
      </c>
      <c r="I101" s="108">
        <f t="shared" si="13"/>
        <v>6338225</v>
      </c>
      <c r="J101" s="109">
        <f t="shared" si="14"/>
        <v>13000</v>
      </c>
      <c r="K101" s="108">
        <f t="shared" si="15"/>
        <v>1043900.0000000001</v>
      </c>
      <c r="L101" s="4"/>
      <c r="M101" s="69">
        <f t="shared" si="16"/>
        <v>17365</v>
      </c>
      <c r="P101" s="2"/>
    </row>
    <row r="102" spans="1:16" ht="16.5" x14ac:dyDescent="0.3">
      <c r="A102" s="68">
        <v>101</v>
      </c>
      <c r="B102" s="15">
        <v>907</v>
      </c>
      <c r="C102" s="11">
        <v>9</v>
      </c>
      <c r="D102" s="12" t="s">
        <v>31</v>
      </c>
      <c r="E102" s="12">
        <v>371</v>
      </c>
      <c r="F102" s="64">
        <f t="shared" si="10"/>
        <v>408.1</v>
      </c>
      <c r="G102" s="106">
        <f t="shared" si="18"/>
        <v>15100</v>
      </c>
      <c r="H102" s="107">
        <f t="shared" si="12"/>
        <v>5602100</v>
      </c>
      <c r="I102" s="108">
        <f t="shared" si="13"/>
        <v>6442415</v>
      </c>
      <c r="J102" s="109">
        <f t="shared" si="14"/>
        <v>13500</v>
      </c>
      <c r="K102" s="108">
        <f t="shared" si="15"/>
        <v>1061060</v>
      </c>
      <c r="L102" s="4"/>
      <c r="M102" s="69">
        <f t="shared" si="16"/>
        <v>17365</v>
      </c>
      <c r="P102" s="2"/>
    </row>
    <row r="103" spans="1:16" ht="16.5" x14ac:dyDescent="0.3">
      <c r="A103" s="68">
        <v>102</v>
      </c>
      <c r="B103" s="15">
        <v>908</v>
      </c>
      <c r="C103" s="11">
        <v>9</v>
      </c>
      <c r="D103" s="12" t="s">
        <v>31</v>
      </c>
      <c r="E103" s="12">
        <v>371</v>
      </c>
      <c r="F103" s="64">
        <f t="shared" si="10"/>
        <v>408.1</v>
      </c>
      <c r="G103" s="106">
        <f t="shared" si="18"/>
        <v>15100</v>
      </c>
      <c r="H103" s="107">
        <f t="shared" si="12"/>
        <v>5602100</v>
      </c>
      <c r="I103" s="108">
        <f t="shared" si="13"/>
        <v>6442415</v>
      </c>
      <c r="J103" s="109">
        <f t="shared" si="14"/>
        <v>13500</v>
      </c>
      <c r="K103" s="108">
        <f t="shared" si="15"/>
        <v>1061060</v>
      </c>
      <c r="L103" s="4"/>
      <c r="M103" s="69">
        <f t="shared" si="16"/>
        <v>17365</v>
      </c>
      <c r="P103" s="2"/>
    </row>
    <row r="104" spans="1:16" ht="16.5" x14ac:dyDescent="0.3">
      <c r="A104" s="68">
        <v>103</v>
      </c>
      <c r="B104" s="15">
        <v>909</v>
      </c>
      <c r="C104" s="11">
        <v>9</v>
      </c>
      <c r="D104" s="12" t="s">
        <v>31</v>
      </c>
      <c r="E104" s="12">
        <v>365</v>
      </c>
      <c r="F104" s="64">
        <f t="shared" si="10"/>
        <v>401.50000000000006</v>
      </c>
      <c r="G104" s="106">
        <f t="shared" si="18"/>
        <v>15100</v>
      </c>
      <c r="H104" s="107">
        <f t="shared" si="12"/>
        <v>5511500</v>
      </c>
      <c r="I104" s="108">
        <f t="shared" si="13"/>
        <v>6338225</v>
      </c>
      <c r="J104" s="109">
        <f t="shared" si="14"/>
        <v>13000</v>
      </c>
      <c r="K104" s="108">
        <f t="shared" si="15"/>
        <v>1043900.0000000001</v>
      </c>
      <c r="L104" s="4"/>
      <c r="M104" s="69">
        <f t="shared" si="16"/>
        <v>17365</v>
      </c>
      <c r="P104" s="2"/>
    </row>
    <row r="105" spans="1:16" ht="16.5" x14ac:dyDescent="0.3">
      <c r="A105" s="68">
        <v>104</v>
      </c>
      <c r="B105" s="15">
        <v>910</v>
      </c>
      <c r="C105" s="11">
        <v>9</v>
      </c>
      <c r="D105" s="12" t="s">
        <v>31</v>
      </c>
      <c r="E105" s="12">
        <v>365</v>
      </c>
      <c r="F105" s="64">
        <f t="shared" si="10"/>
        <v>401.50000000000006</v>
      </c>
      <c r="G105" s="106">
        <f t="shared" si="18"/>
        <v>15100</v>
      </c>
      <c r="H105" s="107">
        <f t="shared" si="12"/>
        <v>5511500</v>
      </c>
      <c r="I105" s="108">
        <f t="shared" si="13"/>
        <v>6338225</v>
      </c>
      <c r="J105" s="109">
        <f t="shared" si="14"/>
        <v>13000</v>
      </c>
      <c r="K105" s="108">
        <f t="shared" si="15"/>
        <v>1043900.0000000001</v>
      </c>
      <c r="L105" s="4"/>
      <c r="M105" s="69">
        <f t="shared" si="16"/>
        <v>17365</v>
      </c>
      <c r="P105" s="2"/>
    </row>
    <row r="106" spans="1:16" ht="16.5" x14ac:dyDescent="0.3">
      <c r="A106" s="68">
        <v>105</v>
      </c>
      <c r="B106" s="15">
        <v>911</v>
      </c>
      <c r="C106" s="11">
        <v>9</v>
      </c>
      <c r="D106" s="12" t="s">
        <v>31</v>
      </c>
      <c r="E106" s="12">
        <v>378</v>
      </c>
      <c r="F106" s="64">
        <f t="shared" si="10"/>
        <v>415.8</v>
      </c>
      <c r="G106" s="106">
        <f t="shared" si="18"/>
        <v>15100</v>
      </c>
      <c r="H106" s="107">
        <f t="shared" si="12"/>
        <v>5707800</v>
      </c>
      <c r="I106" s="108">
        <f t="shared" si="13"/>
        <v>6563970</v>
      </c>
      <c r="J106" s="109">
        <f t="shared" si="14"/>
        <v>13500</v>
      </c>
      <c r="K106" s="108">
        <f t="shared" si="15"/>
        <v>1081080</v>
      </c>
      <c r="L106" s="4"/>
      <c r="M106" s="69">
        <f t="shared" si="16"/>
        <v>17365</v>
      </c>
      <c r="P106" s="2"/>
    </row>
    <row r="107" spans="1:16" ht="16.5" x14ac:dyDescent="0.3">
      <c r="A107" s="68">
        <v>106</v>
      </c>
      <c r="B107" s="15">
        <v>912</v>
      </c>
      <c r="C107" s="11">
        <v>9</v>
      </c>
      <c r="D107" s="12" t="s">
        <v>31</v>
      </c>
      <c r="E107" s="12">
        <v>381</v>
      </c>
      <c r="F107" s="64">
        <f t="shared" si="10"/>
        <v>419.1</v>
      </c>
      <c r="G107" s="106">
        <f t="shared" si="18"/>
        <v>15100</v>
      </c>
      <c r="H107" s="107">
        <f t="shared" si="12"/>
        <v>5753100</v>
      </c>
      <c r="I107" s="108">
        <f t="shared" si="13"/>
        <v>6616065</v>
      </c>
      <c r="J107" s="109">
        <f t="shared" si="14"/>
        <v>14000</v>
      </c>
      <c r="K107" s="108">
        <f t="shared" si="15"/>
        <v>1089660</v>
      </c>
      <c r="L107" s="4"/>
      <c r="M107" s="69">
        <f t="shared" si="16"/>
        <v>17365</v>
      </c>
      <c r="P107" s="2"/>
    </row>
    <row r="108" spans="1:16" ht="16.5" x14ac:dyDescent="0.3">
      <c r="A108" s="68">
        <v>107</v>
      </c>
      <c r="B108" s="15">
        <v>913</v>
      </c>
      <c r="C108" s="11">
        <v>9</v>
      </c>
      <c r="D108" s="12" t="s">
        <v>31</v>
      </c>
      <c r="E108" s="12">
        <v>365</v>
      </c>
      <c r="F108" s="64">
        <f t="shared" si="10"/>
        <v>401.50000000000006</v>
      </c>
      <c r="G108" s="106">
        <f t="shared" si="18"/>
        <v>15100</v>
      </c>
      <c r="H108" s="107">
        <f t="shared" si="12"/>
        <v>5511500</v>
      </c>
      <c r="I108" s="108">
        <f t="shared" si="13"/>
        <v>6338225</v>
      </c>
      <c r="J108" s="109">
        <f t="shared" si="14"/>
        <v>13000</v>
      </c>
      <c r="K108" s="108">
        <f t="shared" si="15"/>
        <v>1043900.0000000001</v>
      </c>
      <c r="L108" s="4"/>
      <c r="M108" s="69">
        <f t="shared" si="16"/>
        <v>17365</v>
      </c>
      <c r="P108" s="2"/>
    </row>
    <row r="109" spans="1:16" ht="16.5" x14ac:dyDescent="0.3">
      <c r="A109" s="68">
        <v>108</v>
      </c>
      <c r="B109" s="15">
        <v>914</v>
      </c>
      <c r="C109" s="11">
        <v>9</v>
      </c>
      <c r="D109" s="12" t="s">
        <v>31</v>
      </c>
      <c r="E109" s="12">
        <v>365</v>
      </c>
      <c r="F109" s="64">
        <f t="shared" si="10"/>
        <v>401.50000000000006</v>
      </c>
      <c r="G109" s="106">
        <f t="shared" si="18"/>
        <v>15100</v>
      </c>
      <c r="H109" s="107">
        <f t="shared" si="12"/>
        <v>5511500</v>
      </c>
      <c r="I109" s="108">
        <f t="shared" si="13"/>
        <v>6338225</v>
      </c>
      <c r="J109" s="109">
        <f t="shared" si="14"/>
        <v>13000</v>
      </c>
      <c r="K109" s="108">
        <f t="shared" si="15"/>
        <v>1043900.0000000001</v>
      </c>
      <c r="L109" s="4"/>
      <c r="M109" s="69">
        <f t="shared" si="16"/>
        <v>17365</v>
      </c>
      <c r="P109" s="2"/>
    </row>
    <row r="110" spans="1:16" ht="16.5" x14ac:dyDescent="0.3">
      <c r="A110" s="68">
        <v>109</v>
      </c>
      <c r="B110" s="15">
        <v>915</v>
      </c>
      <c r="C110" s="11">
        <v>9</v>
      </c>
      <c r="D110" s="12" t="s">
        <v>31</v>
      </c>
      <c r="E110" s="12">
        <v>365</v>
      </c>
      <c r="F110" s="64">
        <f t="shared" si="10"/>
        <v>401.50000000000006</v>
      </c>
      <c r="G110" s="106">
        <f t="shared" si="18"/>
        <v>15100</v>
      </c>
      <c r="H110" s="107">
        <f t="shared" si="12"/>
        <v>5511500</v>
      </c>
      <c r="I110" s="108">
        <f t="shared" si="13"/>
        <v>6338225</v>
      </c>
      <c r="J110" s="109">
        <f t="shared" si="14"/>
        <v>13000</v>
      </c>
      <c r="K110" s="108">
        <f t="shared" si="15"/>
        <v>1043900.0000000001</v>
      </c>
      <c r="L110" s="4"/>
      <c r="M110" s="69">
        <f t="shared" si="16"/>
        <v>17365</v>
      </c>
      <c r="P110" s="2"/>
    </row>
    <row r="111" spans="1:16" ht="16.5" x14ac:dyDescent="0.3">
      <c r="A111" s="68">
        <v>110</v>
      </c>
      <c r="B111" s="15">
        <v>916</v>
      </c>
      <c r="C111" s="11">
        <v>9</v>
      </c>
      <c r="D111" s="12" t="s">
        <v>31</v>
      </c>
      <c r="E111" s="12">
        <v>365</v>
      </c>
      <c r="F111" s="64">
        <f t="shared" si="10"/>
        <v>401.50000000000006</v>
      </c>
      <c r="G111" s="106">
        <f t="shared" si="18"/>
        <v>15100</v>
      </c>
      <c r="H111" s="107">
        <f t="shared" si="12"/>
        <v>5511500</v>
      </c>
      <c r="I111" s="108">
        <f t="shared" si="13"/>
        <v>6338225</v>
      </c>
      <c r="J111" s="109">
        <f t="shared" si="14"/>
        <v>13000</v>
      </c>
      <c r="K111" s="108">
        <f t="shared" si="15"/>
        <v>1043900.0000000001</v>
      </c>
      <c r="L111" s="4"/>
      <c r="M111" s="69">
        <f t="shared" si="16"/>
        <v>17365</v>
      </c>
      <c r="P111" s="2"/>
    </row>
    <row r="112" spans="1:16" ht="16.5" x14ac:dyDescent="0.3">
      <c r="A112" s="68">
        <v>111</v>
      </c>
      <c r="B112" s="15">
        <v>1002</v>
      </c>
      <c r="C112" s="11">
        <v>10</v>
      </c>
      <c r="D112" s="12" t="s">
        <v>31</v>
      </c>
      <c r="E112" s="12">
        <v>365</v>
      </c>
      <c r="F112" s="64">
        <f t="shared" si="10"/>
        <v>401.50000000000006</v>
      </c>
      <c r="G112" s="106">
        <f>G111+50</f>
        <v>15150</v>
      </c>
      <c r="H112" s="107">
        <f t="shared" si="12"/>
        <v>5529750</v>
      </c>
      <c r="I112" s="108">
        <f t="shared" si="13"/>
        <v>6359213</v>
      </c>
      <c r="J112" s="109">
        <f t="shared" si="14"/>
        <v>13000</v>
      </c>
      <c r="K112" s="108">
        <f t="shared" si="15"/>
        <v>1043900.0000000001</v>
      </c>
      <c r="L112" s="4"/>
      <c r="M112" s="69">
        <f t="shared" si="16"/>
        <v>17422.501369863014</v>
      </c>
      <c r="P112" s="2"/>
    </row>
    <row r="113" spans="1:16" ht="16.5" x14ac:dyDescent="0.3">
      <c r="A113" s="68">
        <v>112</v>
      </c>
      <c r="B113" s="15">
        <v>1003</v>
      </c>
      <c r="C113" s="11">
        <v>10</v>
      </c>
      <c r="D113" s="12" t="s">
        <v>31</v>
      </c>
      <c r="E113" s="12">
        <v>381</v>
      </c>
      <c r="F113" s="64">
        <f t="shared" si="10"/>
        <v>419.1</v>
      </c>
      <c r="G113" s="106">
        <f t="shared" ref="G113:G125" si="19">G112</f>
        <v>15150</v>
      </c>
      <c r="H113" s="107">
        <f t="shared" si="12"/>
        <v>5772150</v>
      </c>
      <c r="I113" s="108">
        <f t="shared" si="13"/>
        <v>6637973</v>
      </c>
      <c r="J113" s="109">
        <f t="shared" si="14"/>
        <v>14000</v>
      </c>
      <c r="K113" s="108">
        <f t="shared" si="15"/>
        <v>1089660</v>
      </c>
      <c r="L113" s="4"/>
      <c r="M113" s="69">
        <f t="shared" si="16"/>
        <v>17422.501312335957</v>
      </c>
      <c r="P113" s="2"/>
    </row>
    <row r="114" spans="1:16" ht="16.5" x14ac:dyDescent="0.3">
      <c r="A114" s="68">
        <v>113</v>
      </c>
      <c r="B114" s="15">
        <v>1004</v>
      </c>
      <c r="C114" s="11">
        <v>10</v>
      </c>
      <c r="D114" s="12" t="s">
        <v>31</v>
      </c>
      <c r="E114" s="12">
        <v>378</v>
      </c>
      <c r="F114" s="64">
        <f t="shared" si="10"/>
        <v>415.8</v>
      </c>
      <c r="G114" s="106">
        <f t="shared" si="19"/>
        <v>15150</v>
      </c>
      <c r="H114" s="107">
        <f t="shared" si="12"/>
        <v>5726700</v>
      </c>
      <c r="I114" s="108">
        <f t="shared" si="13"/>
        <v>6585705</v>
      </c>
      <c r="J114" s="109">
        <f t="shared" si="14"/>
        <v>13500</v>
      </c>
      <c r="K114" s="108">
        <f t="shared" si="15"/>
        <v>1081080</v>
      </c>
      <c r="L114" s="4"/>
      <c r="M114" s="69">
        <f t="shared" si="16"/>
        <v>17422.5</v>
      </c>
      <c r="P114" s="2"/>
    </row>
    <row r="115" spans="1:16" ht="16.5" x14ac:dyDescent="0.3">
      <c r="A115" s="68">
        <v>114</v>
      </c>
      <c r="B115" s="15">
        <v>1005</v>
      </c>
      <c r="C115" s="11">
        <v>10</v>
      </c>
      <c r="D115" s="12" t="s">
        <v>31</v>
      </c>
      <c r="E115" s="12">
        <v>365</v>
      </c>
      <c r="F115" s="64">
        <f t="shared" si="10"/>
        <v>401.50000000000006</v>
      </c>
      <c r="G115" s="106">
        <f t="shared" si="19"/>
        <v>15150</v>
      </c>
      <c r="H115" s="107">
        <f t="shared" si="12"/>
        <v>5529750</v>
      </c>
      <c r="I115" s="108">
        <f t="shared" si="13"/>
        <v>6359213</v>
      </c>
      <c r="J115" s="109">
        <f t="shared" si="14"/>
        <v>13000</v>
      </c>
      <c r="K115" s="108">
        <f t="shared" si="15"/>
        <v>1043900.0000000001</v>
      </c>
      <c r="L115" s="4"/>
      <c r="M115" s="69">
        <f t="shared" si="16"/>
        <v>17422.501369863014</v>
      </c>
      <c r="P115" s="2"/>
    </row>
    <row r="116" spans="1:16" ht="16.5" x14ac:dyDescent="0.3">
      <c r="A116" s="68">
        <v>115</v>
      </c>
      <c r="B116" s="15">
        <v>1006</v>
      </c>
      <c r="C116" s="11">
        <v>10</v>
      </c>
      <c r="D116" s="12" t="s">
        <v>31</v>
      </c>
      <c r="E116" s="12">
        <v>365</v>
      </c>
      <c r="F116" s="64">
        <f t="shared" si="10"/>
        <v>401.50000000000006</v>
      </c>
      <c r="G116" s="106">
        <f t="shared" si="19"/>
        <v>15150</v>
      </c>
      <c r="H116" s="107">
        <f t="shared" si="12"/>
        <v>5529750</v>
      </c>
      <c r="I116" s="108">
        <f t="shared" si="13"/>
        <v>6359213</v>
      </c>
      <c r="J116" s="109">
        <f t="shared" si="14"/>
        <v>13000</v>
      </c>
      <c r="K116" s="108">
        <f t="shared" si="15"/>
        <v>1043900.0000000001</v>
      </c>
      <c r="L116" s="4"/>
      <c r="M116" s="69">
        <f t="shared" si="16"/>
        <v>17422.501369863014</v>
      </c>
      <c r="P116" s="2"/>
    </row>
    <row r="117" spans="1:16" ht="16.5" x14ac:dyDescent="0.3">
      <c r="A117" s="68">
        <v>116</v>
      </c>
      <c r="B117" s="15">
        <v>1007</v>
      </c>
      <c r="C117" s="11">
        <v>10</v>
      </c>
      <c r="D117" s="12" t="s">
        <v>31</v>
      </c>
      <c r="E117" s="12">
        <v>371</v>
      </c>
      <c r="F117" s="64">
        <f t="shared" si="10"/>
        <v>408.1</v>
      </c>
      <c r="G117" s="106">
        <f t="shared" si="19"/>
        <v>15150</v>
      </c>
      <c r="H117" s="107">
        <f t="shared" si="12"/>
        <v>5620650</v>
      </c>
      <c r="I117" s="108">
        <f t="shared" si="13"/>
        <v>6463748</v>
      </c>
      <c r="J117" s="109">
        <f t="shared" si="14"/>
        <v>13500</v>
      </c>
      <c r="K117" s="108">
        <f t="shared" si="15"/>
        <v>1061060</v>
      </c>
      <c r="L117" s="4"/>
      <c r="M117" s="69">
        <f t="shared" si="16"/>
        <v>17422.501347708894</v>
      </c>
      <c r="P117" s="2"/>
    </row>
    <row r="118" spans="1:16" ht="16.5" x14ac:dyDescent="0.3">
      <c r="A118" s="68">
        <v>117</v>
      </c>
      <c r="B118" s="15">
        <v>1008</v>
      </c>
      <c r="C118" s="11">
        <v>10</v>
      </c>
      <c r="D118" s="12" t="s">
        <v>31</v>
      </c>
      <c r="E118" s="12">
        <v>371</v>
      </c>
      <c r="F118" s="64">
        <f t="shared" si="10"/>
        <v>408.1</v>
      </c>
      <c r="G118" s="106">
        <f t="shared" si="19"/>
        <v>15150</v>
      </c>
      <c r="H118" s="107">
        <f t="shared" si="12"/>
        <v>5620650</v>
      </c>
      <c r="I118" s="108">
        <f t="shared" si="13"/>
        <v>6463748</v>
      </c>
      <c r="J118" s="109">
        <f t="shared" si="14"/>
        <v>13500</v>
      </c>
      <c r="K118" s="108">
        <f t="shared" si="15"/>
        <v>1061060</v>
      </c>
      <c r="L118" s="4"/>
      <c r="M118" s="69">
        <f t="shared" si="16"/>
        <v>17422.501347708894</v>
      </c>
      <c r="P118" s="2"/>
    </row>
    <row r="119" spans="1:16" ht="16.5" x14ac:dyDescent="0.3">
      <c r="A119" s="68">
        <v>118</v>
      </c>
      <c r="B119" s="15">
        <v>1009</v>
      </c>
      <c r="C119" s="11">
        <v>10</v>
      </c>
      <c r="D119" s="12" t="s">
        <v>31</v>
      </c>
      <c r="E119" s="12">
        <v>365</v>
      </c>
      <c r="F119" s="64">
        <f t="shared" si="10"/>
        <v>401.50000000000006</v>
      </c>
      <c r="G119" s="106">
        <f t="shared" si="19"/>
        <v>15150</v>
      </c>
      <c r="H119" s="107">
        <f t="shared" si="12"/>
        <v>5529750</v>
      </c>
      <c r="I119" s="108">
        <f t="shared" si="13"/>
        <v>6359213</v>
      </c>
      <c r="J119" s="109">
        <f t="shared" si="14"/>
        <v>13000</v>
      </c>
      <c r="K119" s="108">
        <f t="shared" si="15"/>
        <v>1043900.0000000001</v>
      </c>
      <c r="L119" s="4"/>
      <c r="M119" s="69">
        <f t="shared" si="16"/>
        <v>17422.501369863014</v>
      </c>
      <c r="P119" s="2"/>
    </row>
    <row r="120" spans="1:16" ht="16.5" x14ac:dyDescent="0.3">
      <c r="A120" s="68">
        <v>119</v>
      </c>
      <c r="B120" s="15">
        <v>1010</v>
      </c>
      <c r="C120" s="11">
        <v>10</v>
      </c>
      <c r="D120" s="12" t="s">
        <v>31</v>
      </c>
      <c r="E120" s="12">
        <v>365</v>
      </c>
      <c r="F120" s="64">
        <f t="shared" si="10"/>
        <v>401.50000000000006</v>
      </c>
      <c r="G120" s="106">
        <f t="shared" si="19"/>
        <v>15150</v>
      </c>
      <c r="H120" s="107">
        <f t="shared" si="12"/>
        <v>5529750</v>
      </c>
      <c r="I120" s="108">
        <f t="shared" si="13"/>
        <v>6359213</v>
      </c>
      <c r="J120" s="109">
        <f t="shared" si="14"/>
        <v>13000</v>
      </c>
      <c r="K120" s="108">
        <f t="shared" si="15"/>
        <v>1043900.0000000001</v>
      </c>
      <c r="L120" s="4"/>
      <c r="M120" s="69">
        <f t="shared" si="16"/>
        <v>17422.501369863014</v>
      </c>
      <c r="P120" s="2"/>
    </row>
    <row r="121" spans="1:16" ht="16.5" x14ac:dyDescent="0.3">
      <c r="A121" s="68">
        <v>120</v>
      </c>
      <c r="B121" s="15">
        <v>1011</v>
      </c>
      <c r="C121" s="11">
        <v>10</v>
      </c>
      <c r="D121" s="12" t="s">
        <v>31</v>
      </c>
      <c r="E121" s="12">
        <v>378</v>
      </c>
      <c r="F121" s="64">
        <f t="shared" si="10"/>
        <v>415.8</v>
      </c>
      <c r="G121" s="106">
        <f t="shared" si="19"/>
        <v>15150</v>
      </c>
      <c r="H121" s="107">
        <f t="shared" si="12"/>
        <v>5726700</v>
      </c>
      <c r="I121" s="108">
        <f t="shared" si="13"/>
        <v>6585705</v>
      </c>
      <c r="J121" s="109">
        <f t="shared" si="14"/>
        <v>13500</v>
      </c>
      <c r="K121" s="108">
        <f t="shared" si="15"/>
        <v>1081080</v>
      </c>
      <c r="L121" s="4"/>
      <c r="M121" s="69">
        <f t="shared" si="16"/>
        <v>17422.5</v>
      </c>
      <c r="P121" s="2"/>
    </row>
    <row r="122" spans="1:16" ht="16.5" x14ac:dyDescent="0.3">
      <c r="A122" s="68">
        <v>121</v>
      </c>
      <c r="B122" s="15">
        <v>1012</v>
      </c>
      <c r="C122" s="11">
        <v>10</v>
      </c>
      <c r="D122" s="12" t="s">
        <v>31</v>
      </c>
      <c r="E122" s="12">
        <v>381</v>
      </c>
      <c r="F122" s="64">
        <f t="shared" si="10"/>
        <v>419.1</v>
      </c>
      <c r="G122" s="106">
        <f t="shared" si="19"/>
        <v>15150</v>
      </c>
      <c r="H122" s="107">
        <f t="shared" si="12"/>
        <v>5772150</v>
      </c>
      <c r="I122" s="108">
        <f t="shared" si="13"/>
        <v>6637973</v>
      </c>
      <c r="J122" s="109">
        <f t="shared" si="14"/>
        <v>14000</v>
      </c>
      <c r="K122" s="108">
        <f t="shared" si="15"/>
        <v>1089660</v>
      </c>
      <c r="L122" s="4"/>
      <c r="M122" s="69">
        <f t="shared" si="16"/>
        <v>17422.501312335957</v>
      </c>
      <c r="P122" s="2"/>
    </row>
    <row r="123" spans="1:16" ht="16.5" x14ac:dyDescent="0.3">
      <c r="A123" s="68">
        <v>122</v>
      </c>
      <c r="B123" s="15">
        <v>1013</v>
      </c>
      <c r="C123" s="11">
        <v>10</v>
      </c>
      <c r="D123" s="12" t="s">
        <v>31</v>
      </c>
      <c r="E123" s="12">
        <v>365</v>
      </c>
      <c r="F123" s="64">
        <f t="shared" si="10"/>
        <v>401.50000000000006</v>
      </c>
      <c r="G123" s="106">
        <f t="shared" si="19"/>
        <v>15150</v>
      </c>
      <c r="H123" s="107">
        <f t="shared" si="12"/>
        <v>5529750</v>
      </c>
      <c r="I123" s="108">
        <f t="shared" si="13"/>
        <v>6359213</v>
      </c>
      <c r="J123" s="109">
        <f t="shared" si="14"/>
        <v>13000</v>
      </c>
      <c r="K123" s="108">
        <f t="shared" si="15"/>
        <v>1043900.0000000001</v>
      </c>
      <c r="L123" s="4"/>
      <c r="M123" s="69">
        <f t="shared" si="16"/>
        <v>17422.501369863014</v>
      </c>
      <c r="P123" s="2"/>
    </row>
    <row r="124" spans="1:16" ht="16.5" x14ac:dyDescent="0.3">
      <c r="A124" s="68">
        <v>123</v>
      </c>
      <c r="B124" s="15">
        <v>1015</v>
      </c>
      <c r="C124" s="11">
        <v>10</v>
      </c>
      <c r="D124" s="12" t="s">
        <v>31</v>
      </c>
      <c r="E124" s="12">
        <v>365</v>
      </c>
      <c r="F124" s="64">
        <f t="shared" si="10"/>
        <v>401.50000000000006</v>
      </c>
      <c r="G124" s="106">
        <f t="shared" si="19"/>
        <v>15150</v>
      </c>
      <c r="H124" s="107">
        <f t="shared" si="12"/>
        <v>5529750</v>
      </c>
      <c r="I124" s="108">
        <f t="shared" si="13"/>
        <v>6359213</v>
      </c>
      <c r="J124" s="109">
        <f t="shared" si="14"/>
        <v>13000</v>
      </c>
      <c r="K124" s="108">
        <f t="shared" si="15"/>
        <v>1043900.0000000001</v>
      </c>
      <c r="L124" s="4"/>
      <c r="M124" s="69">
        <f t="shared" si="16"/>
        <v>17422.501369863014</v>
      </c>
      <c r="P124" s="2"/>
    </row>
    <row r="125" spans="1:16" ht="16.5" x14ac:dyDescent="0.3">
      <c r="A125" s="68">
        <v>124</v>
      </c>
      <c r="B125" s="15">
        <v>1016</v>
      </c>
      <c r="C125" s="11">
        <v>10</v>
      </c>
      <c r="D125" s="12" t="s">
        <v>31</v>
      </c>
      <c r="E125" s="12">
        <v>365</v>
      </c>
      <c r="F125" s="64">
        <f t="shared" si="10"/>
        <v>401.50000000000006</v>
      </c>
      <c r="G125" s="106">
        <f t="shared" si="19"/>
        <v>15150</v>
      </c>
      <c r="H125" s="107">
        <f t="shared" si="12"/>
        <v>5529750</v>
      </c>
      <c r="I125" s="108">
        <f t="shared" si="13"/>
        <v>6359213</v>
      </c>
      <c r="J125" s="109">
        <f t="shared" si="14"/>
        <v>13000</v>
      </c>
      <c r="K125" s="108">
        <f t="shared" si="15"/>
        <v>1043900.0000000001</v>
      </c>
      <c r="L125" s="4"/>
      <c r="M125" s="69">
        <f t="shared" si="16"/>
        <v>17422.501369863014</v>
      </c>
      <c r="P125" s="2"/>
    </row>
    <row r="126" spans="1:16" ht="16.5" x14ac:dyDescent="0.3">
      <c r="A126" s="68">
        <v>125</v>
      </c>
      <c r="B126" s="15">
        <v>1101</v>
      </c>
      <c r="C126" s="11">
        <v>11</v>
      </c>
      <c r="D126" s="12" t="s">
        <v>31</v>
      </c>
      <c r="E126" s="12">
        <v>365</v>
      </c>
      <c r="F126" s="64">
        <f t="shared" si="10"/>
        <v>401.50000000000006</v>
      </c>
      <c r="G126" s="106">
        <f>G125+50</f>
        <v>15200</v>
      </c>
      <c r="H126" s="107">
        <f t="shared" si="12"/>
        <v>5548000</v>
      </c>
      <c r="I126" s="108">
        <f t="shared" si="13"/>
        <v>6380200</v>
      </c>
      <c r="J126" s="109">
        <f t="shared" si="14"/>
        <v>13500</v>
      </c>
      <c r="K126" s="108">
        <f t="shared" si="15"/>
        <v>1043900.0000000001</v>
      </c>
      <c r="L126" s="4"/>
      <c r="M126" s="69">
        <f t="shared" si="16"/>
        <v>17480</v>
      </c>
      <c r="P126" s="2"/>
    </row>
    <row r="127" spans="1:16" ht="16.5" x14ac:dyDescent="0.3">
      <c r="A127" s="68">
        <v>126</v>
      </c>
      <c r="B127" s="15">
        <v>1102</v>
      </c>
      <c r="C127" s="11">
        <v>11</v>
      </c>
      <c r="D127" s="12" t="s">
        <v>31</v>
      </c>
      <c r="E127" s="12">
        <v>365</v>
      </c>
      <c r="F127" s="64">
        <f t="shared" ref="F127:F157" si="20">E127*1.1</f>
        <v>401.50000000000006</v>
      </c>
      <c r="G127" s="106">
        <f t="shared" ref="G127:G141" si="21">G126</f>
        <v>15200</v>
      </c>
      <c r="H127" s="107">
        <f t="shared" si="12"/>
        <v>5548000</v>
      </c>
      <c r="I127" s="108">
        <f t="shared" si="13"/>
        <v>6380200</v>
      </c>
      <c r="J127" s="109">
        <f t="shared" si="14"/>
        <v>13500</v>
      </c>
      <c r="K127" s="108">
        <f t="shared" si="15"/>
        <v>1043900.0000000001</v>
      </c>
      <c r="L127" s="4"/>
      <c r="M127" s="69">
        <f t="shared" si="16"/>
        <v>17480</v>
      </c>
      <c r="P127" s="2"/>
    </row>
    <row r="128" spans="1:16" ht="16.5" x14ac:dyDescent="0.3">
      <c r="A128" s="68">
        <v>127</v>
      </c>
      <c r="B128" s="15">
        <v>1103</v>
      </c>
      <c r="C128" s="11">
        <v>11</v>
      </c>
      <c r="D128" s="12" t="s">
        <v>31</v>
      </c>
      <c r="E128" s="12">
        <v>381</v>
      </c>
      <c r="F128" s="64">
        <f t="shared" si="20"/>
        <v>419.1</v>
      </c>
      <c r="G128" s="106">
        <f t="shared" si="21"/>
        <v>15200</v>
      </c>
      <c r="H128" s="107">
        <f t="shared" si="12"/>
        <v>5791200</v>
      </c>
      <c r="I128" s="108">
        <f t="shared" si="13"/>
        <v>6659880</v>
      </c>
      <c r="J128" s="109">
        <f t="shared" si="14"/>
        <v>14000</v>
      </c>
      <c r="K128" s="108">
        <f t="shared" si="15"/>
        <v>1089660</v>
      </c>
      <c r="L128" s="4"/>
      <c r="M128" s="69">
        <f t="shared" si="16"/>
        <v>17480</v>
      </c>
      <c r="P128" s="2"/>
    </row>
    <row r="129" spans="1:16" ht="16.5" x14ac:dyDescent="0.3">
      <c r="A129" s="68">
        <v>128</v>
      </c>
      <c r="B129" s="15">
        <v>1104</v>
      </c>
      <c r="C129" s="11">
        <v>11</v>
      </c>
      <c r="D129" s="12" t="s">
        <v>31</v>
      </c>
      <c r="E129" s="12">
        <v>378</v>
      </c>
      <c r="F129" s="64">
        <f t="shared" si="20"/>
        <v>415.8</v>
      </c>
      <c r="G129" s="106">
        <f t="shared" si="21"/>
        <v>15200</v>
      </c>
      <c r="H129" s="107">
        <f t="shared" si="12"/>
        <v>5745600</v>
      </c>
      <c r="I129" s="108">
        <f t="shared" si="13"/>
        <v>6607440</v>
      </c>
      <c r="J129" s="109">
        <f t="shared" si="14"/>
        <v>14000</v>
      </c>
      <c r="K129" s="108">
        <f t="shared" si="15"/>
        <v>1081080</v>
      </c>
      <c r="L129" s="4"/>
      <c r="M129" s="69">
        <f t="shared" si="16"/>
        <v>17480</v>
      </c>
      <c r="P129" s="2"/>
    </row>
    <row r="130" spans="1:16" ht="16.5" x14ac:dyDescent="0.3">
      <c r="A130" s="68">
        <v>129</v>
      </c>
      <c r="B130" s="15">
        <v>1105</v>
      </c>
      <c r="C130" s="11">
        <v>11</v>
      </c>
      <c r="D130" s="12" t="s">
        <v>31</v>
      </c>
      <c r="E130" s="12">
        <v>365</v>
      </c>
      <c r="F130" s="64">
        <f t="shared" si="20"/>
        <v>401.50000000000006</v>
      </c>
      <c r="G130" s="106">
        <f t="shared" si="21"/>
        <v>15200</v>
      </c>
      <c r="H130" s="107">
        <f t="shared" si="12"/>
        <v>5548000</v>
      </c>
      <c r="I130" s="108">
        <f t="shared" si="13"/>
        <v>6380200</v>
      </c>
      <c r="J130" s="109">
        <f t="shared" si="14"/>
        <v>13500</v>
      </c>
      <c r="K130" s="108">
        <f t="shared" si="15"/>
        <v>1043900.0000000001</v>
      </c>
      <c r="L130" s="4"/>
      <c r="M130" s="69">
        <f t="shared" si="16"/>
        <v>17480</v>
      </c>
      <c r="P130" s="2"/>
    </row>
    <row r="131" spans="1:16" ht="16.5" x14ac:dyDescent="0.3">
      <c r="A131" s="68">
        <v>130</v>
      </c>
      <c r="B131" s="15">
        <v>1106</v>
      </c>
      <c r="C131" s="11">
        <v>11</v>
      </c>
      <c r="D131" s="12" t="s">
        <v>31</v>
      </c>
      <c r="E131" s="12">
        <v>365</v>
      </c>
      <c r="F131" s="64">
        <f t="shared" si="20"/>
        <v>401.50000000000006</v>
      </c>
      <c r="G131" s="106">
        <f t="shared" si="21"/>
        <v>15200</v>
      </c>
      <c r="H131" s="107">
        <f t="shared" ref="H131:H144" si="22">E131*G131</f>
        <v>5548000</v>
      </c>
      <c r="I131" s="108">
        <f t="shared" ref="I131:I157" si="23">ROUND(H131*1.15,0)</f>
        <v>6380200</v>
      </c>
      <c r="J131" s="109">
        <f t="shared" ref="J131:J157" si="24">MROUND((I131*0.025/12),500)</f>
        <v>13500</v>
      </c>
      <c r="K131" s="108">
        <f t="shared" ref="K131:K157" si="25">F131*2600</f>
        <v>1043900.0000000001</v>
      </c>
      <c r="L131" s="4"/>
      <c r="M131" s="69">
        <f t="shared" ref="M131:M157" si="26">I131/E131</f>
        <v>17480</v>
      </c>
      <c r="P131" s="2"/>
    </row>
    <row r="132" spans="1:16" ht="16.5" x14ac:dyDescent="0.3">
      <c r="A132" s="68">
        <v>131</v>
      </c>
      <c r="B132" s="15">
        <v>1107</v>
      </c>
      <c r="C132" s="11">
        <v>11</v>
      </c>
      <c r="D132" s="12" t="s">
        <v>31</v>
      </c>
      <c r="E132" s="12">
        <v>371</v>
      </c>
      <c r="F132" s="64">
        <f t="shared" si="20"/>
        <v>408.1</v>
      </c>
      <c r="G132" s="106">
        <f t="shared" si="21"/>
        <v>15200</v>
      </c>
      <c r="H132" s="107">
        <f t="shared" si="22"/>
        <v>5639200</v>
      </c>
      <c r="I132" s="108">
        <f t="shared" si="23"/>
        <v>6485080</v>
      </c>
      <c r="J132" s="109">
        <f t="shared" si="24"/>
        <v>13500</v>
      </c>
      <c r="K132" s="108">
        <f t="shared" si="25"/>
        <v>1061060</v>
      </c>
      <c r="L132" s="4"/>
      <c r="M132" s="69">
        <f t="shared" si="26"/>
        <v>17480</v>
      </c>
      <c r="P132" s="2"/>
    </row>
    <row r="133" spans="1:16" ht="16.5" x14ac:dyDescent="0.3">
      <c r="A133" s="68">
        <v>132</v>
      </c>
      <c r="B133" s="15">
        <v>1108</v>
      </c>
      <c r="C133" s="11">
        <v>11</v>
      </c>
      <c r="D133" s="12" t="s">
        <v>31</v>
      </c>
      <c r="E133" s="12">
        <v>371</v>
      </c>
      <c r="F133" s="64">
        <f t="shared" si="20"/>
        <v>408.1</v>
      </c>
      <c r="G133" s="106">
        <f t="shared" si="21"/>
        <v>15200</v>
      </c>
      <c r="H133" s="107">
        <f t="shared" si="22"/>
        <v>5639200</v>
      </c>
      <c r="I133" s="108">
        <f t="shared" si="23"/>
        <v>6485080</v>
      </c>
      <c r="J133" s="109">
        <f t="shared" si="24"/>
        <v>13500</v>
      </c>
      <c r="K133" s="108">
        <f t="shared" si="25"/>
        <v>1061060</v>
      </c>
      <c r="L133" s="4"/>
      <c r="M133" s="69">
        <f t="shared" si="26"/>
        <v>17480</v>
      </c>
      <c r="P133" s="2"/>
    </row>
    <row r="134" spans="1:16" ht="16.5" x14ac:dyDescent="0.3">
      <c r="A134" s="68">
        <v>133</v>
      </c>
      <c r="B134" s="15">
        <v>1109</v>
      </c>
      <c r="C134" s="11">
        <v>11</v>
      </c>
      <c r="D134" s="12" t="s">
        <v>31</v>
      </c>
      <c r="E134" s="12">
        <v>365</v>
      </c>
      <c r="F134" s="64">
        <f t="shared" si="20"/>
        <v>401.50000000000006</v>
      </c>
      <c r="G134" s="106">
        <f t="shared" si="21"/>
        <v>15200</v>
      </c>
      <c r="H134" s="107">
        <f t="shared" si="22"/>
        <v>5548000</v>
      </c>
      <c r="I134" s="108">
        <f t="shared" si="23"/>
        <v>6380200</v>
      </c>
      <c r="J134" s="109">
        <f t="shared" si="24"/>
        <v>13500</v>
      </c>
      <c r="K134" s="108">
        <f t="shared" si="25"/>
        <v>1043900.0000000001</v>
      </c>
      <c r="L134" s="4"/>
      <c r="M134" s="69">
        <f t="shared" si="26"/>
        <v>17480</v>
      </c>
      <c r="P134" s="2"/>
    </row>
    <row r="135" spans="1:16" ht="16.5" x14ac:dyDescent="0.3">
      <c r="A135" s="68">
        <v>134</v>
      </c>
      <c r="B135" s="15">
        <v>1110</v>
      </c>
      <c r="C135" s="11">
        <v>11</v>
      </c>
      <c r="D135" s="12" t="s">
        <v>31</v>
      </c>
      <c r="E135" s="12">
        <v>365</v>
      </c>
      <c r="F135" s="64">
        <f t="shared" si="20"/>
        <v>401.50000000000006</v>
      </c>
      <c r="G135" s="106">
        <f t="shared" si="21"/>
        <v>15200</v>
      </c>
      <c r="H135" s="107">
        <f t="shared" si="22"/>
        <v>5548000</v>
      </c>
      <c r="I135" s="108">
        <f t="shared" si="23"/>
        <v>6380200</v>
      </c>
      <c r="J135" s="109">
        <f t="shared" si="24"/>
        <v>13500</v>
      </c>
      <c r="K135" s="108">
        <f t="shared" si="25"/>
        <v>1043900.0000000001</v>
      </c>
      <c r="L135" s="4"/>
      <c r="M135" s="69">
        <f t="shared" si="26"/>
        <v>17480</v>
      </c>
      <c r="P135" s="2"/>
    </row>
    <row r="136" spans="1:16" ht="16.5" x14ac:dyDescent="0.3">
      <c r="A136" s="68">
        <v>135</v>
      </c>
      <c r="B136" s="15">
        <v>1111</v>
      </c>
      <c r="C136" s="11">
        <v>11</v>
      </c>
      <c r="D136" s="12" t="s">
        <v>31</v>
      </c>
      <c r="E136" s="12">
        <v>378</v>
      </c>
      <c r="F136" s="64">
        <f t="shared" si="20"/>
        <v>415.8</v>
      </c>
      <c r="G136" s="106">
        <f t="shared" si="21"/>
        <v>15200</v>
      </c>
      <c r="H136" s="107">
        <f t="shared" si="22"/>
        <v>5745600</v>
      </c>
      <c r="I136" s="108">
        <f t="shared" si="23"/>
        <v>6607440</v>
      </c>
      <c r="J136" s="109">
        <f t="shared" si="24"/>
        <v>14000</v>
      </c>
      <c r="K136" s="108">
        <f t="shared" si="25"/>
        <v>1081080</v>
      </c>
      <c r="L136" s="4"/>
      <c r="M136" s="69">
        <f t="shared" si="26"/>
        <v>17480</v>
      </c>
      <c r="P136" s="2"/>
    </row>
    <row r="137" spans="1:16" ht="16.5" x14ac:dyDescent="0.3">
      <c r="A137" s="68">
        <v>136</v>
      </c>
      <c r="B137" s="15">
        <v>1112</v>
      </c>
      <c r="C137" s="11">
        <v>11</v>
      </c>
      <c r="D137" s="12" t="s">
        <v>31</v>
      </c>
      <c r="E137" s="12">
        <v>381</v>
      </c>
      <c r="F137" s="64">
        <f t="shared" si="20"/>
        <v>419.1</v>
      </c>
      <c r="G137" s="106">
        <f t="shared" si="21"/>
        <v>15200</v>
      </c>
      <c r="H137" s="107">
        <f t="shared" si="22"/>
        <v>5791200</v>
      </c>
      <c r="I137" s="108">
        <f t="shared" si="23"/>
        <v>6659880</v>
      </c>
      <c r="J137" s="109">
        <f t="shared" si="24"/>
        <v>14000</v>
      </c>
      <c r="K137" s="108">
        <f t="shared" si="25"/>
        <v>1089660</v>
      </c>
      <c r="L137" s="4"/>
      <c r="M137" s="69">
        <f t="shared" si="26"/>
        <v>17480</v>
      </c>
      <c r="P137" s="2"/>
    </row>
    <row r="138" spans="1:16" ht="16.5" x14ac:dyDescent="0.3">
      <c r="A138" s="68">
        <v>137</v>
      </c>
      <c r="B138" s="15">
        <v>1113</v>
      </c>
      <c r="C138" s="11">
        <v>11</v>
      </c>
      <c r="D138" s="12" t="s">
        <v>31</v>
      </c>
      <c r="E138" s="12">
        <v>365</v>
      </c>
      <c r="F138" s="64">
        <f t="shared" si="20"/>
        <v>401.50000000000006</v>
      </c>
      <c r="G138" s="106">
        <f t="shared" si="21"/>
        <v>15200</v>
      </c>
      <c r="H138" s="107">
        <f t="shared" si="22"/>
        <v>5548000</v>
      </c>
      <c r="I138" s="108">
        <f t="shared" si="23"/>
        <v>6380200</v>
      </c>
      <c r="J138" s="109">
        <f t="shared" si="24"/>
        <v>13500</v>
      </c>
      <c r="K138" s="108">
        <f t="shared" si="25"/>
        <v>1043900.0000000001</v>
      </c>
      <c r="L138" s="4"/>
      <c r="M138" s="69">
        <f t="shared" si="26"/>
        <v>17480</v>
      </c>
      <c r="P138" s="2"/>
    </row>
    <row r="139" spans="1:16" ht="16.5" x14ac:dyDescent="0.3">
      <c r="A139" s="68">
        <v>138</v>
      </c>
      <c r="B139" s="15">
        <v>1114</v>
      </c>
      <c r="C139" s="11">
        <v>11</v>
      </c>
      <c r="D139" s="12" t="s">
        <v>31</v>
      </c>
      <c r="E139" s="12">
        <v>365</v>
      </c>
      <c r="F139" s="64">
        <f t="shared" si="20"/>
        <v>401.50000000000006</v>
      </c>
      <c r="G139" s="106">
        <f t="shared" si="21"/>
        <v>15200</v>
      </c>
      <c r="H139" s="107">
        <f t="shared" si="22"/>
        <v>5548000</v>
      </c>
      <c r="I139" s="108">
        <f t="shared" si="23"/>
        <v>6380200</v>
      </c>
      <c r="J139" s="109">
        <f t="shared" si="24"/>
        <v>13500</v>
      </c>
      <c r="K139" s="108">
        <f t="shared" si="25"/>
        <v>1043900.0000000001</v>
      </c>
      <c r="L139" s="4"/>
      <c r="M139" s="69">
        <f t="shared" si="26"/>
        <v>17480</v>
      </c>
      <c r="P139" s="2"/>
    </row>
    <row r="140" spans="1:16" ht="16.5" x14ac:dyDescent="0.3">
      <c r="A140" s="68">
        <v>139</v>
      </c>
      <c r="B140" s="15">
        <v>1115</v>
      </c>
      <c r="C140" s="11">
        <v>11</v>
      </c>
      <c r="D140" s="12" t="s">
        <v>31</v>
      </c>
      <c r="E140" s="12">
        <v>365</v>
      </c>
      <c r="F140" s="64">
        <f t="shared" si="20"/>
        <v>401.50000000000006</v>
      </c>
      <c r="G140" s="106">
        <f t="shared" si="21"/>
        <v>15200</v>
      </c>
      <c r="H140" s="107">
        <f t="shared" si="22"/>
        <v>5548000</v>
      </c>
      <c r="I140" s="108">
        <f t="shared" si="23"/>
        <v>6380200</v>
      </c>
      <c r="J140" s="109">
        <f t="shared" si="24"/>
        <v>13500</v>
      </c>
      <c r="K140" s="108">
        <f t="shared" si="25"/>
        <v>1043900.0000000001</v>
      </c>
      <c r="L140" s="4"/>
      <c r="M140" s="69">
        <f t="shared" si="26"/>
        <v>17480</v>
      </c>
      <c r="P140" s="2"/>
    </row>
    <row r="141" spans="1:16" ht="16.5" x14ac:dyDescent="0.3">
      <c r="A141" s="68">
        <v>140</v>
      </c>
      <c r="B141" s="15">
        <v>1116</v>
      </c>
      <c r="C141" s="11">
        <v>11</v>
      </c>
      <c r="D141" s="12" t="s">
        <v>31</v>
      </c>
      <c r="E141" s="12">
        <v>365</v>
      </c>
      <c r="F141" s="64">
        <f t="shared" si="20"/>
        <v>401.50000000000006</v>
      </c>
      <c r="G141" s="106">
        <f t="shared" si="21"/>
        <v>15200</v>
      </c>
      <c r="H141" s="107">
        <f t="shared" si="22"/>
        <v>5548000</v>
      </c>
      <c r="I141" s="108">
        <f t="shared" si="23"/>
        <v>6380200</v>
      </c>
      <c r="J141" s="109">
        <f t="shared" si="24"/>
        <v>13500</v>
      </c>
      <c r="K141" s="108">
        <f t="shared" si="25"/>
        <v>1043900.0000000001</v>
      </c>
      <c r="L141" s="4"/>
      <c r="M141" s="69">
        <f t="shared" si="26"/>
        <v>17480</v>
      </c>
      <c r="P141" s="2"/>
    </row>
    <row r="142" spans="1:16" ht="16.5" x14ac:dyDescent="0.3">
      <c r="A142" s="68">
        <v>141</v>
      </c>
      <c r="B142" s="15">
        <v>1201</v>
      </c>
      <c r="C142" s="11">
        <v>12</v>
      </c>
      <c r="D142" s="12" t="s">
        <v>31</v>
      </c>
      <c r="E142" s="12">
        <v>365</v>
      </c>
      <c r="F142" s="64">
        <f t="shared" si="20"/>
        <v>401.50000000000006</v>
      </c>
      <c r="G142" s="106">
        <f>G141+50</f>
        <v>15250</v>
      </c>
      <c r="H142" s="107">
        <f t="shared" si="22"/>
        <v>5566250</v>
      </c>
      <c r="I142" s="108">
        <f t="shared" si="23"/>
        <v>6401188</v>
      </c>
      <c r="J142" s="109">
        <f t="shared" si="24"/>
        <v>13500</v>
      </c>
      <c r="K142" s="108">
        <f t="shared" si="25"/>
        <v>1043900.0000000001</v>
      </c>
      <c r="L142" s="4"/>
      <c r="M142" s="69">
        <f t="shared" si="26"/>
        <v>17537.501369863014</v>
      </c>
      <c r="P142" s="2"/>
    </row>
    <row r="143" spans="1:16" ht="16.5" x14ac:dyDescent="0.3">
      <c r="A143" s="68">
        <v>142</v>
      </c>
      <c r="B143" s="15">
        <v>1202</v>
      </c>
      <c r="C143" s="11">
        <v>12</v>
      </c>
      <c r="D143" s="12" t="s">
        <v>31</v>
      </c>
      <c r="E143" s="12">
        <v>365</v>
      </c>
      <c r="F143" s="64">
        <f t="shared" si="20"/>
        <v>401.50000000000006</v>
      </c>
      <c r="G143" s="106">
        <f t="shared" ref="G143:G157" si="27">G142</f>
        <v>15250</v>
      </c>
      <c r="H143" s="107">
        <f t="shared" si="22"/>
        <v>5566250</v>
      </c>
      <c r="I143" s="108">
        <f t="shared" si="23"/>
        <v>6401188</v>
      </c>
      <c r="J143" s="109">
        <f t="shared" si="24"/>
        <v>13500</v>
      </c>
      <c r="K143" s="108">
        <f t="shared" si="25"/>
        <v>1043900.0000000001</v>
      </c>
      <c r="L143" s="4"/>
      <c r="M143" s="69">
        <f t="shared" si="26"/>
        <v>17537.501369863014</v>
      </c>
      <c r="P143" s="2"/>
    </row>
    <row r="144" spans="1:16" ht="16.5" x14ac:dyDescent="0.3">
      <c r="A144" s="68">
        <v>143</v>
      </c>
      <c r="B144" s="15">
        <v>1203</v>
      </c>
      <c r="C144" s="11">
        <v>12</v>
      </c>
      <c r="D144" s="12" t="s">
        <v>31</v>
      </c>
      <c r="E144" s="12">
        <v>381</v>
      </c>
      <c r="F144" s="64">
        <f t="shared" si="20"/>
        <v>419.1</v>
      </c>
      <c r="G144" s="106">
        <f t="shared" si="27"/>
        <v>15250</v>
      </c>
      <c r="H144" s="107">
        <f t="shared" si="22"/>
        <v>5810250</v>
      </c>
      <c r="I144" s="108">
        <f t="shared" si="23"/>
        <v>6681788</v>
      </c>
      <c r="J144" s="109">
        <f t="shared" si="24"/>
        <v>14000</v>
      </c>
      <c r="K144" s="108">
        <f t="shared" si="25"/>
        <v>1089660</v>
      </c>
      <c r="L144" s="4"/>
      <c r="M144" s="69">
        <f t="shared" si="26"/>
        <v>17537.501312335957</v>
      </c>
      <c r="P144" s="2"/>
    </row>
    <row r="145" spans="1:16" ht="16.5" x14ac:dyDescent="0.3">
      <c r="A145" s="68">
        <v>144</v>
      </c>
      <c r="B145" s="15">
        <v>1204</v>
      </c>
      <c r="C145" s="11">
        <v>12</v>
      </c>
      <c r="D145" s="12" t="s">
        <v>31</v>
      </c>
      <c r="E145" s="12">
        <v>378</v>
      </c>
      <c r="F145" s="64">
        <f t="shared" si="20"/>
        <v>415.8</v>
      </c>
      <c r="G145" s="106">
        <f t="shared" si="27"/>
        <v>15250</v>
      </c>
      <c r="H145" s="107">
        <f>E145*G145</f>
        <v>5764500</v>
      </c>
      <c r="I145" s="108">
        <f t="shared" si="23"/>
        <v>6629175</v>
      </c>
      <c r="J145" s="109">
        <f t="shared" si="24"/>
        <v>14000</v>
      </c>
      <c r="K145" s="108">
        <f t="shared" si="25"/>
        <v>1081080</v>
      </c>
      <c r="L145" s="4"/>
      <c r="M145" s="69">
        <f t="shared" si="26"/>
        <v>17537.5</v>
      </c>
      <c r="P145" s="2"/>
    </row>
    <row r="146" spans="1:16" ht="16.5" x14ac:dyDescent="0.3">
      <c r="A146" s="68">
        <v>145</v>
      </c>
      <c r="B146" s="15">
        <v>1205</v>
      </c>
      <c r="C146" s="11">
        <v>12</v>
      </c>
      <c r="D146" s="12" t="s">
        <v>31</v>
      </c>
      <c r="E146" s="12">
        <v>365</v>
      </c>
      <c r="F146" s="64">
        <f t="shared" si="20"/>
        <v>401.50000000000006</v>
      </c>
      <c r="G146" s="106">
        <f t="shared" si="27"/>
        <v>15250</v>
      </c>
      <c r="H146" s="107">
        <f t="shared" ref="H146:H157" si="28">E146*G146</f>
        <v>5566250</v>
      </c>
      <c r="I146" s="108">
        <f t="shared" si="23"/>
        <v>6401188</v>
      </c>
      <c r="J146" s="109">
        <f t="shared" si="24"/>
        <v>13500</v>
      </c>
      <c r="K146" s="108">
        <f t="shared" si="25"/>
        <v>1043900.0000000001</v>
      </c>
      <c r="L146" s="4"/>
      <c r="M146" s="69">
        <f t="shared" si="26"/>
        <v>17537.501369863014</v>
      </c>
      <c r="P146" s="2"/>
    </row>
    <row r="147" spans="1:16" ht="16.5" x14ac:dyDescent="0.3">
      <c r="A147" s="68">
        <v>146</v>
      </c>
      <c r="B147" s="15">
        <v>1206</v>
      </c>
      <c r="C147" s="11">
        <v>12</v>
      </c>
      <c r="D147" s="12" t="s">
        <v>31</v>
      </c>
      <c r="E147" s="12">
        <v>365</v>
      </c>
      <c r="F147" s="64">
        <f t="shared" si="20"/>
        <v>401.50000000000006</v>
      </c>
      <c r="G147" s="106">
        <f t="shared" si="27"/>
        <v>15250</v>
      </c>
      <c r="H147" s="107">
        <f t="shared" si="28"/>
        <v>5566250</v>
      </c>
      <c r="I147" s="108">
        <f t="shared" si="23"/>
        <v>6401188</v>
      </c>
      <c r="J147" s="109">
        <f t="shared" si="24"/>
        <v>13500</v>
      </c>
      <c r="K147" s="108">
        <f t="shared" si="25"/>
        <v>1043900.0000000001</v>
      </c>
      <c r="L147" s="4"/>
      <c r="M147" s="69">
        <f t="shared" si="26"/>
        <v>17537.501369863014</v>
      </c>
      <c r="P147" s="2"/>
    </row>
    <row r="148" spans="1:16" ht="16.5" x14ac:dyDescent="0.3">
      <c r="A148" s="68">
        <v>147</v>
      </c>
      <c r="B148" s="15">
        <v>1207</v>
      </c>
      <c r="C148" s="11">
        <v>12</v>
      </c>
      <c r="D148" s="12" t="s">
        <v>31</v>
      </c>
      <c r="E148" s="12">
        <v>371</v>
      </c>
      <c r="F148" s="64">
        <f t="shared" si="20"/>
        <v>408.1</v>
      </c>
      <c r="G148" s="106">
        <f t="shared" si="27"/>
        <v>15250</v>
      </c>
      <c r="H148" s="107">
        <f t="shared" si="28"/>
        <v>5657750</v>
      </c>
      <c r="I148" s="108">
        <f t="shared" si="23"/>
        <v>6506413</v>
      </c>
      <c r="J148" s="109">
        <f t="shared" si="24"/>
        <v>13500</v>
      </c>
      <c r="K148" s="108">
        <f t="shared" si="25"/>
        <v>1061060</v>
      </c>
      <c r="L148" s="4"/>
      <c r="M148" s="69">
        <f t="shared" si="26"/>
        <v>17537.501347708894</v>
      </c>
      <c r="P148" s="2"/>
    </row>
    <row r="149" spans="1:16" ht="16.5" x14ac:dyDescent="0.3">
      <c r="A149" s="68">
        <v>148</v>
      </c>
      <c r="B149" s="15">
        <v>1208</v>
      </c>
      <c r="C149" s="11">
        <v>12</v>
      </c>
      <c r="D149" s="12" t="s">
        <v>31</v>
      </c>
      <c r="E149" s="12">
        <v>371</v>
      </c>
      <c r="F149" s="64">
        <f t="shared" si="20"/>
        <v>408.1</v>
      </c>
      <c r="G149" s="106">
        <f t="shared" si="27"/>
        <v>15250</v>
      </c>
      <c r="H149" s="107">
        <f t="shared" si="28"/>
        <v>5657750</v>
      </c>
      <c r="I149" s="108">
        <f t="shared" si="23"/>
        <v>6506413</v>
      </c>
      <c r="J149" s="109">
        <f t="shared" si="24"/>
        <v>13500</v>
      </c>
      <c r="K149" s="108">
        <f t="shared" si="25"/>
        <v>1061060</v>
      </c>
      <c r="L149" s="4"/>
      <c r="M149" s="69">
        <f t="shared" si="26"/>
        <v>17537.501347708894</v>
      </c>
      <c r="P149" s="2"/>
    </row>
    <row r="150" spans="1:16" ht="16.5" x14ac:dyDescent="0.3">
      <c r="A150" s="68">
        <v>149</v>
      </c>
      <c r="B150" s="15">
        <v>1209</v>
      </c>
      <c r="C150" s="11">
        <v>12</v>
      </c>
      <c r="D150" s="12" t="s">
        <v>31</v>
      </c>
      <c r="E150" s="12">
        <v>365</v>
      </c>
      <c r="F150" s="64">
        <f t="shared" si="20"/>
        <v>401.50000000000006</v>
      </c>
      <c r="G150" s="106">
        <f t="shared" si="27"/>
        <v>15250</v>
      </c>
      <c r="H150" s="107">
        <f t="shared" si="28"/>
        <v>5566250</v>
      </c>
      <c r="I150" s="108">
        <f t="shared" si="23"/>
        <v>6401188</v>
      </c>
      <c r="J150" s="109">
        <f t="shared" si="24"/>
        <v>13500</v>
      </c>
      <c r="K150" s="108">
        <f t="shared" si="25"/>
        <v>1043900.0000000001</v>
      </c>
      <c r="L150" s="4"/>
      <c r="M150" s="69">
        <f t="shared" si="26"/>
        <v>17537.501369863014</v>
      </c>
      <c r="P150" s="2"/>
    </row>
    <row r="151" spans="1:16" ht="16.5" x14ac:dyDescent="0.3">
      <c r="A151" s="68">
        <v>150</v>
      </c>
      <c r="B151" s="15">
        <v>1210</v>
      </c>
      <c r="C151" s="11">
        <v>12</v>
      </c>
      <c r="D151" s="12" t="s">
        <v>31</v>
      </c>
      <c r="E151" s="12">
        <v>365</v>
      </c>
      <c r="F151" s="64">
        <f t="shared" si="20"/>
        <v>401.50000000000006</v>
      </c>
      <c r="G151" s="106">
        <f t="shared" si="27"/>
        <v>15250</v>
      </c>
      <c r="H151" s="107">
        <f t="shared" si="28"/>
        <v>5566250</v>
      </c>
      <c r="I151" s="108">
        <f t="shared" si="23"/>
        <v>6401188</v>
      </c>
      <c r="J151" s="109">
        <f t="shared" si="24"/>
        <v>13500</v>
      </c>
      <c r="K151" s="108">
        <f t="shared" si="25"/>
        <v>1043900.0000000001</v>
      </c>
      <c r="L151" s="4"/>
      <c r="M151" s="69">
        <f t="shared" si="26"/>
        <v>17537.501369863014</v>
      </c>
      <c r="P151" s="2"/>
    </row>
    <row r="152" spans="1:16" ht="16.5" x14ac:dyDescent="0.3">
      <c r="A152" s="68">
        <v>151</v>
      </c>
      <c r="B152" s="15">
        <v>1211</v>
      </c>
      <c r="C152" s="11">
        <v>12</v>
      </c>
      <c r="D152" s="12" t="s">
        <v>31</v>
      </c>
      <c r="E152" s="12">
        <v>378</v>
      </c>
      <c r="F152" s="64">
        <f t="shared" si="20"/>
        <v>415.8</v>
      </c>
      <c r="G152" s="106">
        <f t="shared" si="27"/>
        <v>15250</v>
      </c>
      <c r="H152" s="107">
        <f t="shared" si="28"/>
        <v>5764500</v>
      </c>
      <c r="I152" s="108">
        <f t="shared" si="23"/>
        <v>6629175</v>
      </c>
      <c r="J152" s="109">
        <f t="shared" si="24"/>
        <v>14000</v>
      </c>
      <c r="K152" s="108">
        <f t="shared" si="25"/>
        <v>1081080</v>
      </c>
      <c r="L152" s="4"/>
      <c r="M152" s="69">
        <f t="shared" si="26"/>
        <v>17537.5</v>
      </c>
      <c r="P152" s="2"/>
    </row>
    <row r="153" spans="1:16" ht="16.5" x14ac:dyDescent="0.3">
      <c r="A153" s="68">
        <v>152</v>
      </c>
      <c r="B153" s="15">
        <v>1212</v>
      </c>
      <c r="C153" s="11">
        <v>12</v>
      </c>
      <c r="D153" s="12" t="s">
        <v>31</v>
      </c>
      <c r="E153" s="12">
        <v>381</v>
      </c>
      <c r="F153" s="64">
        <f t="shared" si="20"/>
        <v>419.1</v>
      </c>
      <c r="G153" s="106">
        <f t="shared" si="27"/>
        <v>15250</v>
      </c>
      <c r="H153" s="107">
        <f t="shared" si="28"/>
        <v>5810250</v>
      </c>
      <c r="I153" s="108">
        <f t="shared" si="23"/>
        <v>6681788</v>
      </c>
      <c r="J153" s="109">
        <f t="shared" si="24"/>
        <v>14000</v>
      </c>
      <c r="K153" s="108">
        <f t="shared" si="25"/>
        <v>1089660</v>
      </c>
      <c r="L153" s="4"/>
      <c r="M153" s="69">
        <f t="shared" si="26"/>
        <v>17537.501312335957</v>
      </c>
      <c r="P153" s="2"/>
    </row>
    <row r="154" spans="1:16" ht="16.5" x14ac:dyDescent="0.3">
      <c r="A154" s="68">
        <v>153</v>
      </c>
      <c r="B154" s="15">
        <v>1213</v>
      </c>
      <c r="C154" s="11">
        <v>12</v>
      </c>
      <c r="D154" s="12" t="s">
        <v>31</v>
      </c>
      <c r="E154" s="12">
        <v>365</v>
      </c>
      <c r="F154" s="64">
        <f t="shared" si="20"/>
        <v>401.50000000000006</v>
      </c>
      <c r="G154" s="106">
        <f t="shared" si="27"/>
        <v>15250</v>
      </c>
      <c r="H154" s="107">
        <f t="shared" si="28"/>
        <v>5566250</v>
      </c>
      <c r="I154" s="108">
        <f t="shared" si="23"/>
        <v>6401188</v>
      </c>
      <c r="J154" s="109">
        <f t="shared" si="24"/>
        <v>13500</v>
      </c>
      <c r="K154" s="108">
        <f t="shared" si="25"/>
        <v>1043900.0000000001</v>
      </c>
      <c r="L154" s="4"/>
      <c r="M154" s="69">
        <f t="shared" si="26"/>
        <v>17537.501369863014</v>
      </c>
      <c r="P154" s="2"/>
    </row>
    <row r="155" spans="1:16" ht="16.5" x14ac:dyDescent="0.3">
      <c r="A155" s="68">
        <v>154</v>
      </c>
      <c r="B155" s="15">
        <v>1214</v>
      </c>
      <c r="C155" s="11">
        <v>12</v>
      </c>
      <c r="D155" s="12" t="s">
        <v>31</v>
      </c>
      <c r="E155" s="12">
        <v>365</v>
      </c>
      <c r="F155" s="64">
        <f t="shared" si="20"/>
        <v>401.50000000000006</v>
      </c>
      <c r="G155" s="106">
        <f t="shared" si="27"/>
        <v>15250</v>
      </c>
      <c r="H155" s="107">
        <f t="shared" si="28"/>
        <v>5566250</v>
      </c>
      <c r="I155" s="108">
        <f t="shared" si="23"/>
        <v>6401188</v>
      </c>
      <c r="J155" s="109">
        <f t="shared" si="24"/>
        <v>13500</v>
      </c>
      <c r="K155" s="108">
        <f t="shared" si="25"/>
        <v>1043900.0000000001</v>
      </c>
      <c r="L155" s="4"/>
      <c r="M155" s="69">
        <f t="shared" si="26"/>
        <v>17537.501369863014</v>
      </c>
      <c r="P155" s="2"/>
    </row>
    <row r="156" spans="1:16" ht="16.5" x14ac:dyDescent="0.3">
      <c r="A156" s="68">
        <v>155</v>
      </c>
      <c r="B156" s="15">
        <v>1215</v>
      </c>
      <c r="C156" s="11">
        <v>12</v>
      </c>
      <c r="D156" s="12" t="s">
        <v>31</v>
      </c>
      <c r="E156" s="12">
        <v>365</v>
      </c>
      <c r="F156" s="64">
        <f t="shared" si="20"/>
        <v>401.50000000000006</v>
      </c>
      <c r="G156" s="106">
        <f t="shared" si="27"/>
        <v>15250</v>
      </c>
      <c r="H156" s="107">
        <f t="shared" si="28"/>
        <v>5566250</v>
      </c>
      <c r="I156" s="108">
        <f t="shared" si="23"/>
        <v>6401188</v>
      </c>
      <c r="J156" s="109">
        <f t="shared" si="24"/>
        <v>13500</v>
      </c>
      <c r="K156" s="108">
        <f t="shared" si="25"/>
        <v>1043900.0000000001</v>
      </c>
      <c r="L156" s="4"/>
      <c r="M156" s="69">
        <f t="shared" si="26"/>
        <v>17537.501369863014</v>
      </c>
      <c r="P156" s="2"/>
    </row>
    <row r="157" spans="1:16" ht="16.5" x14ac:dyDescent="0.3">
      <c r="A157" s="68">
        <v>156</v>
      </c>
      <c r="B157" s="15">
        <v>1216</v>
      </c>
      <c r="C157" s="11">
        <v>12</v>
      </c>
      <c r="D157" s="12" t="s">
        <v>31</v>
      </c>
      <c r="E157" s="12">
        <v>365</v>
      </c>
      <c r="F157" s="64">
        <f t="shared" si="20"/>
        <v>401.50000000000006</v>
      </c>
      <c r="G157" s="106">
        <f t="shared" si="27"/>
        <v>15250</v>
      </c>
      <c r="H157" s="107">
        <f t="shared" si="28"/>
        <v>5566250</v>
      </c>
      <c r="I157" s="108">
        <f t="shared" si="23"/>
        <v>6401188</v>
      </c>
      <c r="J157" s="109">
        <f t="shared" si="24"/>
        <v>13500</v>
      </c>
      <c r="K157" s="108">
        <f t="shared" si="25"/>
        <v>1043900.0000000001</v>
      </c>
      <c r="L157" s="4"/>
      <c r="M157" s="69">
        <f t="shared" si="26"/>
        <v>17537.501369863014</v>
      </c>
      <c r="P157" s="2"/>
    </row>
    <row r="158" spans="1:16" s="45" customFormat="1" ht="16.5" x14ac:dyDescent="0.25">
      <c r="A158" s="118" t="s">
        <v>3</v>
      </c>
      <c r="B158" s="119"/>
      <c r="C158" s="119"/>
      <c r="D158" s="120"/>
      <c r="E158" s="100">
        <f t="shared" ref="E158:F158" si="29">SUM(E2:E157)</f>
        <v>57640</v>
      </c>
      <c r="F158" s="100">
        <f t="shared" si="29"/>
        <v>63403.999999999985</v>
      </c>
      <c r="G158" s="110"/>
      <c r="H158" s="111">
        <f t="shared" ref="H158:K158" si="30">SUM(H2:H157)</f>
        <v>865968000</v>
      </c>
      <c r="I158" s="112">
        <f t="shared" si="30"/>
        <v>995863234</v>
      </c>
      <c r="J158" s="112"/>
      <c r="K158" s="111">
        <f t="shared" si="30"/>
        <v>164850400</v>
      </c>
    </row>
    <row r="160" spans="1:16" x14ac:dyDescent="0.25">
      <c r="L160" s="69">
        <f>K158*16%</f>
        <v>26376064</v>
      </c>
    </row>
  </sheetData>
  <mergeCells count="1">
    <mergeCell ref="A158:D158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L13"/>
  <sheetViews>
    <sheetView zoomScaleNormal="100" workbookViewId="0">
      <selection activeCell="I2" sqref="I2"/>
    </sheetView>
  </sheetViews>
  <sheetFormatPr defaultRowHeight="15" x14ac:dyDescent="0.25"/>
  <cols>
    <col min="2" max="2" width="18.5703125" style="1" customWidth="1"/>
    <col min="3" max="3" width="10.42578125" style="1" customWidth="1"/>
    <col min="4" max="4" width="15.140625" style="1" bestFit="1" customWidth="1"/>
    <col min="5" max="5" width="11.85546875" style="1" bestFit="1" customWidth="1"/>
    <col min="6" max="6" width="19.28515625" style="1" customWidth="1"/>
    <col min="7" max="7" width="21" style="1" customWidth="1"/>
    <col min="8" max="8" width="16.85546875" style="1" bestFit="1" customWidth="1"/>
    <col min="9" max="9" width="19.28515625" style="1" customWidth="1"/>
    <col min="11" max="11" width="15.28515625" bestFit="1" customWidth="1"/>
  </cols>
  <sheetData>
    <row r="1" spans="1:12" s="10" customFormat="1" ht="21" customHeight="1" x14ac:dyDescent="0.25">
      <c r="A1" s="77" t="s">
        <v>4</v>
      </c>
      <c r="B1" s="77" t="s">
        <v>10</v>
      </c>
      <c r="C1" s="77" t="s">
        <v>5</v>
      </c>
      <c r="D1" s="77" t="s">
        <v>6</v>
      </c>
      <c r="E1" s="77" t="s">
        <v>7</v>
      </c>
      <c r="F1" s="77" t="s">
        <v>8</v>
      </c>
      <c r="G1" s="77" t="s">
        <v>9</v>
      </c>
      <c r="I1" s="6"/>
      <c r="J1" s="6"/>
      <c r="K1" s="6"/>
      <c r="L1" s="6"/>
    </row>
    <row r="2" spans="1:12" s="10" customFormat="1" ht="68.25" customHeight="1" x14ac:dyDescent="0.25">
      <c r="A2" s="78">
        <v>1</v>
      </c>
      <c r="B2" s="31" t="s">
        <v>43</v>
      </c>
      <c r="C2" s="31">
        <v>156</v>
      </c>
      <c r="D2" s="80">
        <f>Mauli!E158</f>
        <v>57640</v>
      </c>
      <c r="E2" s="80">
        <f>Mauli!F158</f>
        <v>63403.999999999985</v>
      </c>
      <c r="F2" s="115">
        <f>Mauli!H158</f>
        <v>865968000</v>
      </c>
      <c r="G2" s="115">
        <f>Mauli!I158</f>
        <v>995863234</v>
      </c>
      <c r="H2" s="10">
        <v>2600</v>
      </c>
      <c r="I2" s="117">
        <f>E2*H2</f>
        <v>164850399.99999997</v>
      </c>
      <c r="J2" s="6"/>
      <c r="K2" s="124">
        <f>I2*16%</f>
        <v>26376063.999999996</v>
      </c>
      <c r="L2" s="6"/>
    </row>
    <row r="3" spans="1:12" s="10" customFormat="1" ht="24.75" customHeight="1" x14ac:dyDescent="0.25">
      <c r="A3" s="121" t="s">
        <v>12</v>
      </c>
      <c r="B3" s="121"/>
      <c r="C3" s="77">
        <f>SUM(C2:C2)</f>
        <v>156</v>
      </c>
      <c r="D3" s="79">
        <f>SUM(D2:D2)</f>
        <v>57640</v>
      </c>
      <c r="E3" s="79">
        <f>SUM(E2:E2)</f>
        <v>63403.999999999985</v>
      </c>
      <c r="F3" s="116">
        <f>SUM(F2:F2)</f>
        <v>865968000</v>
      </c>
      <c r="G3" s="116">
        <f>SUM(G2:G2)</f>
        <v>995863234</v>
      </c>
      <c r="I3" s="19"/>
      <c r="J3" s="6"/>
      <c r="K3" s="18"/>
      <c r="L3" s="6"/>
    </row>
    <row r="4" spans="1:12" s="10" customFormat="1" x14ac:dyDescent="0.25">
      <c r="I4" s="7"/>
      <c r="J4" s="6"/>
      <c r="K4" s="6"/>
      <c r="L4" s="6"/>
    </row>
    <row r="5" spans="1:12" s="10" customFormat="1" x14ac:dyDescent="0.25">
      <c r="F5" s="6"/>
      <c r="G5" s="6"/>
      <c r="H5" s="6"/>
      <c r="I5" s="6"/>
      <c r="J5" s="6"/>
      <c r="K5" s="6"/>
      <c r="L5" s="6"/>
    </row>
    <row r="6" spans="1:12" s="10" customFormat="1" ht="16.5" x14ac:dyDescent="0.25">
      <c r="B6" s="20"/>
      <c r="D6" s="21"/>
      <c r="E6" s="21"/>
      <c r="F6" s="22"/>
      <c r="G6" s="22"/>
      <c r="H6" s="6"/>
      <c r="I6" s="17"/>
      <c r="J6" s="6"/>
      <c r="K6" s="6"/>
      <c r="L6" s="6"/>
    </row>
    <row r="7" spans="1:12" s="6" customFormat="1" ht="16.5" x14ac:dyDescent="0.25">
      <c r="A7" s="36"/>
      <c r="B7" s="37"/>
      <c r="C7" s="36"/>
      <c r="D7" s="38"/>
      <c r="E7" s="38"/>
      <c r="F7" s="26"/>
      <c r="G7" s="26"/>
      <c r="I7" s="17"/>
    </row>
    <row r="8" spans="1:12" s="10" customFormat="1" ht="15.75" x14ac:dyDescent="0.25">
      <c r="A8" s="54"/>
      <c r="B8" s="54"/>
      <c r="C8" s="27"/>
      <c r="D8" s="28"/>
      <c r="E8" s="28"/>
      <c r="F8" s="29"/>
      <c r="G8" s="29"/>
      <c r="H8" s="6"/>
      <c r="I8" s="19"/>
      <c r="J8" s="6"/>
      <c r="K8" s="6"/>
      <c r="L8" s="6"/>
    </row>
    <row r="9" spans="1:12" s="10" customForma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10" customFormat="1" x14ac:dyDescent="0.25">
      <c r="F10" s="6"/>
      <c r="G10" s="6"/>
      <c r="H10" s="6"/>
      <c r="I10" s="6"/>
    </row>
    <row r="11" spans="1:12" s="10" customFormat="1" ht="16.5" x14ac:dyDescent="0.25">
      <c r="B11" s="20"/>
      <c r="D11" s="21"/>
      <c r="E11" s="21"/>
      <c r="F11" s="22"/>
      <c r="G11" s="22"/>
      <c r="H11" s="6"/>
      <c r="I11" s="23"/>
    </row>
    <row r="12" spans="1:12" s="6" customFormat="1" ht="16.5" x14ac:dyDescent="0.25">
      <c r="B12" s="24"/>
      <c r="D12" s="25"/>
      <c r="E12" s="25"/>
      <c r="F12" s="26"/>
      <c r="G12" s="26"/>
      <c r="I12" s="23"/>
    </row>
    <row r="13" spans="1:12" s="10" customFormat="1" ht="15.75" x14ac:dyDescent="0.25">
      <c r="A13" s="54"/>
      <c r="B13" s="54"/>
      <c r="C13" s="27"/>
      <c r="D13" s="28"/>
      <c r="E13" s="28"/>
      <c r="F13" s="29"/>
      <c r="G13" s="29"/>
      <c r="H13" s="6"/>
      <c r="I13" s="30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2:AH163"/>
  <sheetViews>
    <sheetView zoomScaleNormal="100" workbookViewId="0">
      <selection activeCell="H8" sqref="H8"/>
    </sheetView>
  </sheetViews>
  <sheetFormatPr defaultRowHeight="15.75" x14ac:dyDescent="0.25"/>
  <cols>
    <col min="1" max="5" width="9.140625" style="83"/>
    <col min="6" max="7" width="9.28515625" style="83" customWidth="1"/>
    <col min="8" max="8" width="10.5703125" style="83" customWidth="1"/>
    <col min="9" max="9" width="8.5703125" style="83" customWidth="1"/>
    <col min="10" max="10" width="15.7109375" style="83" customWidth="1"/>
    <col min="11" max="11" width="7.5703125" style="83" bestFit="1" customWidth="1"/>
    <col min="12" max="12" width="9.85546875" style="83" customWidth="1"/>
    <col min="13" max="27" width="9.140625" style="83"/>
    <col min="28" max="28" width="9.5703125" style="83" bestFit="1" customWidth="1"/>
    <col min="29" max="32" width="9.140625" style="83"/>
    <col min="33" max="33" width="13.5703125" style="83" bestFit="1" customWidth="1"/>
    <col min="34" max="16384" width="9.140625" style="83"/>
  </cols>
  <sheetData>
    <row r="2" spans="2:34" x14ac:dyDescent="0.25">
      <c r="F2" s="84"/>
      <c r="G2" s="84"/>
    </row>
    <row r="3" spans="2:34" ht="48" x14ac:dyDescent="0.25">
      <c r="B3" s="84"/>
      <c r="C3" s="94" t="s">
        <v>25</v>
      </c>
      <c r="D3" s="94" t="s">
        <v>26</v>
      </c>
      <c r="E3" s="94" t="s">
        <v>27</v>
      </c>
      <c r="F3" s="94" t="s">
        <v>28</v>
      </c>
      <c r="G3" s="94"/>
      <c r="H3" s="94" t="s">
        <v>29</v>
      </c>
      <c r="I3" s="95"/>
    </row>
    <row r="4" spans="2:34" x14ac:dyDescent="0.25">
      <c r="C4" s="96">
        <v>1</v>
      </c>
      <c r="D4" s="97" t="s">
        <v>30</v>
      </c>
      <c r="E4" s="96" t="s">
        <v>21</v>
      </c>
      <c r="F4" s="96">
        <v>35.380000000000003</v>
      </c>
      <c r="G4" s="99">
        <f>F4*10.764</f>
        <v>380.83032000000003</v>
      </c>
      <c r="H4" s="96">
        <v>20</v>
      </c>
      <c r="I4" s="96">
        <v>5</v>
      </c>
      <c r="O4" s="85"/>
      <c r="P4" s="85"/>
      <c r="Q4" s="85"/>
      <c r="R4" s="85"/>
      <c r="S4" s="85"/>
    </row>
    <row r="5" spans="2:34" x14ac:dyDescent="0.25">
      <c r="C5" s="96">
        <v>2</v>
      </c>
      <c r="D5" s="97" t="s">
        <v>30</v>
      </c>
      <c r="E5" s="96" t="s">
        <v>21</v>
      </c>
      <c r="F5" s="96">
        <v>35.14</v>
      </c>
      <c r="G5" s="99">
        <f t="shared" ref="G5:G7" si="0">F5*10.764</f>
        <v>378.24696</v>
      </c>
      <c r="H5" s="96">
        <v>20</v>
      </c>
      <c r="I5" s="96">
        <v>2</v>
      </c>
      <c r="O5" s="86"/>
      <c r="P5" s="86"/>
      <c r="Q5" s="86"/>
      <c r="R5" s="87"/>
      <c r="S5" s="86"/>
    </row>
    <row r="6" spans="2:34" x14ac:dyDescent="0.25">
      <c r="C6" s="96">
        <v>3</v>
      </c>
      <c r="D6" s="97" t="s">
        <v>30</v>
      </c>
      <c r="E6" s="96" t="s">
        <v>21</v>
      </c>
      <c r="F6" s="96">
        <v>34.46</v>
      </c>
      <c r="G6" s="99">
        <f t="shared" si="0"/>
        <v>370.92743999999999</v>
      </c>
      <c r="H6" s="96">
        <v>20</v>
      </c>
      <c r="I6" s="96">
        <v>13</v>
      </c>
      <c r="O6" s="86"/>
      <c r="P6" s="86"/>
      <c r="Q6" s="86"/>
      <c r="R6" s="87"/>
      <c r="S6" s="86"/>
      <c r="Y6" s="86"/>
      <c r="Z6" s="86"/>
      <c r="AA6" s="86"/>
      <c r="AB6" s="87"/>
      <c r="AC6" s="86"/>
      <c r="AD6" s="88"/>
      <c r="AE6" s="88"/>
      <c r="AF6" s="88"/>
      <c r="AG6" s="89"/>
      <c r="AH6" s="88"/>
    </row>
    <row r="7" spans="2:34" x14ac:dyDescent="0.25">
      <c r="C7" s="96">
        <v>4</v>
      </c>
      <c r="D7" s="97" t="s">
        <v>30</v>
      </c>
      <c r="E7" s="96" t="s">
        <v>21</v>
      </c>
      <c r="F7" s="96">
        <v>33.86</v>
      </c>
      <c r="G7" s="99">
        <f t="shared" si="0"/>
        <v>364.46903999999995</v>
      </c>
      <c r="H7" s="96">
        <v>96</v>
      </c>
      <c r="I7" s="96">
        <v>22</v>
      </c>
      <c r="O7" s="86"/>
      <c r="P7" s="86"/>
      <c r="Q7" s="86"/>
      <c r="R7" s="87"/>
      <c r="S7" s="86"/>
      <c r="Y7" s="86"/>
      <c r="Z7" s="86"/>
      <c r="AA7" s="86"/>
      <c r="AB7" s="86"/>
      <c r="AC7" s="90"/>
      <c r="AD7" s="88"/>
      <c r="AE7" s="88"/>
      <c r="AF7" s="88"/>
      <c r="AG7" s="89"/>
      <c r="AH7" s="88"/>
    </row>
    <row r="8" spans="2:34" x14ac:dyDescent="0.25">
      <c r="E8" s="86"/>
      <c r="F8" s="86"/>
      <c r="G8" s="86"/>
      <c r="H8" s="90">
        <f>SUM(H4:H7)</f>
        <v>156</v>
      </c>
      <c r="I8" s="88"/>
      <c r="J8" s="88"/>
      <c r="K8" s="92"/>
      <c r="L8" s="87"/>
      <c r="M8" s="88"/>
      <c r="N8" s="87"/>
      <c r="O8" s="86"/>
    </row>
    <row r="9" spans="2:34" x14ac:dyDescent="0.25">
      <c r="J9" s="84"/>
      <c r="K9" s="86"/>
      <c r="L9" s="86"/>
      <c r="M9" s="90"/>
      <c r="N9" s="87"/>
      <c r="O9" s="86"/>
    </row>
    <row r="10" spans="2:34" x14ac:dyDescent="0.25">
      <c r="O10" s="84"/>
    </row>
    <row r="11" spans="2:34" x14ac:dyDescent="0.25">
      <c r="B11" s="84"/>
    </row>
    <row r="13" spans="2:34" x14ac:dyDescent="0.25">
      <c r="D13" s="86"/>
      <c r="E13" s="86"/>
      <c r="F13" s="86"/>
      <c r="G13" s="86"/>
      <c r="H13" s="93"/>
      <c r="I13" s="86"/>
      <c r="AC13" s="86"/>
      <c r="AD13" s="86"/>
      <c r="AE13" s="86"/>
      <c r="AF13" s="86"/>
      <c r="AG13" s="86"/>
    </row>
    <row r="14" spans="2:34" x14ac:dyDescent="0.25">
      <c r="D14" s="86"/>
      <c r="E14" s="86"/>
      <c r="F14" s="86"/>
      <c r="G14" s="86"/>
      <c r="H14" s="93"/>
      <c r="I14" s="86"/>
      <c r="AC14" s="86"/>
      <c r="AD14" s="86"/>
      <c r="AE14" s="86"/>
      <c r="AF14" s="86"/>
      <c r="AG14" s="86"/>
    </row>
    <row r="15" spans="2:34" x14ac:dyDescent="0.25">
      <c r="D15" s="86"/>
      <c r="E15" s="86"/>
      <c r="F15" s="86"/>
      <c r="G15" s="86"/>
      <c r="H15" s="93"/>
      <c r="I15" s="86"/>
      <c r="AC15" s="86"/>
      <c r="AD15" s="86"/>
      <c r="AE15" s="86"/>
      <c r="AF15" s="86"/>
      <c r="AG15" s="86"/>
    </row>
    <row r="16" spans="2:34" x14ac:dyDescent="0.25">
      <c r="D16" s="86"/>
      <c r="E16" s="86"/>
      <c r="F16" s="86"/>
      <c r="G16" s="86"/>
      <c r="H16" s="93"/>
      <c r="I16" s="86"/>
    </row>
    <row r="17" spans="4:29" x14ac:dyDescent="0.25">
      <c r="D17" s="86"/>
      <c r="E17" s="86"/>
      <c r="F17" s="86"/>
      <c r="G17" s="86"/>
      <c r="H17" s="93"/>
      <c r="I17" s="86"/>
      <c r="Y17" s="85"/>
      <c r="Z17" s="85"/>
      <c r="AA17" s="85"/>
      <c r="AB17" s="85"/>
      <c r="AC17" s="85"/>
    </row>
    <row r="18" spans="4:29" x14ac:dyDescent="0.25">
      <c r="D18" s="86"/>
      <c r="E18" s="86"/>
      <c r="F18" s="86"/>
      <c r="G18" s="86"/>
      <c r="H18" s="86"/>
      <c r="I18" s="86"/>
      <c r="J18" s="87"/>
      <c r="K18" s="86"/>
      <c r="Y18" s="86"/>
      <c r="Z18" s="86"/>
      <c r="AA18" s="86"/>
      <c r="AB18" s="87"/>
      <c r="AC18" s="86"/>
    </row>
    <row r="19" spans="4:29" x14ac:dyDescent="0.25">
      <c r="D19" s="86"/>
      <c r="E19" s="86"/>
      <c r="F19" s="86"/>
      <c r="G19" s="86"/>
      <c r="H19" s="86"/>
      <c r="I19" s="86"/>
      <c r="J19" s="87"/>
      <c r="K19" s="86"/>
      <c r="L19" s="88"/>
      <c r="Y19" s="86"/>
      <c r="Z19" s="86"/>
      <c r="AA19" s="86"/>
      <c r="AB19" s="87"/>
      <c r="AC19" s="86"/>
    </row>
    <row r="20" spans="4:29" x14ac:dyDescent="0.25">
      <c r="D20" s="86"/>
      <c r="E20" s="86"/>
      <c r="F20" s="86"/>
      <c r="G20" s="86"/>
      <c r="H20" s="86"/>
      <c r="I20" s="86"/>
      <c r="J20" s="87"/>
      <c r="K20" s="86"/>
      <c r="L20" s="88"/>
      <c r="Y20" s="86"/>
      <c r="Z20" s="86"/>
      <c r="AA20" s="86"/>
      <c r="AB20" s="87"/>
      <c r="AC20" s="86"/>
    </row>
    <row r="21" spans="4:29" ht="23.25" customHeight="1" x14ac:dyDescent="0.25">
      <c r="F21" s="86"/>
      <c r="G21" s="86"/>
      <c r="H21" s="86"/>
      <c r="I21" s="86"/>
      <c r="J21" s="87"/>
      <c r="K21" s="86"/>
    </row>
    <row r="22" spans="4:29" ht="20.25" customHeight="1" x14ac:dyDescent="0.25">
      <c r="F22" s="86"/>
      <c r="G22" s="86"/>
      <c r="H22" s="86"/>
      <c r="I22" s="86"/>
      <c r="J22" s="87"/>
      <c r="K22" s="86"/>
    </row>
    <row r="23" spans="4:29" x14ac:dyDescent="0.25">
      <c r="F23" s="86"/>
      <c r="G23" s="86"/>
      <c r="H23" s="86"/>
      <c r="I23" s="86"/>
      <c r="J23" s="87"/>
      <c r="K23" s="86"/>
    </row>
    <row r="24" spans="4:29" x14ac:dyDescent="0.25">
      <c r="F24" s="86"/>
      <c r="G24" s="86"/>
      <c r="H24" s="86"/>
      <c r="I24" s="86"/>
      <c r="J24" s="87"/>
      <c r="K24" s="86"/>
      <c r="Y24" s="85"/>
      <c r="Z24" s="85"/>
      <c r="AA24" s="85"/>
      <c r="AB24" s="85"/>
      <c r="AC24" s="85"/>
    </row>
    <row r="25" spans="4:29" x14ac:dyDescent="0.25">
      <c r="Y25" s="86"/>
      <c r="Z25" s="86"/>
      <c r="AA25" s="86"/>
      <c r="AB25" s="87"/>
      <c r="AC25" s="86"/>
    </row>
    <row r="26" spans="4:29" x14ac:dyDescent="0.25">
      <c r="F26" s="86"/>
      <c r="G26" s="86"/>
      <c r="H26" s="86"/>
      <c r="I26" s="86"/>
      <c r="J26" s="87"/>
      <c r="K26" s="86"/>
      <c r="Y26" s="86"/>
      <c r="Z26" s="86"/>
      <c r="AA26" s="86"/>
      <c r="AB26" s="87"/>
      <c r="AC26" s="86"/>
    </row>
    <row r="27" spans="4:29" x14ac:dyDescent="0.25">
      <c r="F27" s="86"/>
      <c r="G27" s="86"/>
      <c r="H27" s="86"/>
      <c r="I27" s="86"/>
      <c r="J27" s="87"/>
      <c r="K27" s="86"/>
      <c r="L27" s="85"/>
      <c r="Y27" s="86"/>
      <c r="Z27" s="86"/>
      <c r="AA27" s="86"/>
      <c r="AB27" s="87"/>
      <c r="AC27" s="86"/>
    </row>
    <row r="28" spans="4:29" x14ac:dyDescent="0.25">
      <c r="F28" s="86"/>
      <c r="G28" s="86"/>
      <c r="H28" s="86"/>
      <c r="I28" s="86"/>
      <c r="J28" s="87"/>
      <c r="K28" s="86"/>
      <c r="Y28" s="86"/>
      <c r="Z28" s="86"/>
      <c r="AA28" s="86"/>
      <c r="AB28" s="87"/>
      <c r="AC28" s="86"/>
    </row>
    <row r="29" spans="4:29" x14ac:dyDescent="0.25">
      <c r="F29" s="86"/>
      <c r="G29" s="86"/>
      <c r="H29" s="86"/>
      <c r="I29" s="86"/>
      <c r="J29" s="87"/>
      <c r="K29" s="86"/>
    </row>
    <row r="30" spans="4:29" x14ac:dyDescent="0.25">
      <c r="F30" s="86"/>
      <c r="G30" s="86"/>
      <c r="H30" s="86"/>
      <c r="I30" s="86"/>
      <c r="J30" s="87"/>
      <c r="K30" s="86"/>
    </row>
    <row r="31" spans="4:29" x14ac:dyDescent="0.25">
      <c r="F31" s="86"/>
      <c r="G31" s="86"/>
      <c r="H31" s="86"/>
      <c r="I31" s="86"/>
      <c r="J31" s="87"/>
      <c r="K31" s="86"/>
    </row>
    <row r="32" spans="4:29" x14ac:dyDescent="0.25">
      <c r="F32" s="86"/>
      <c r="G32" s="86"/>
      <c r="H32" s="86"/>
      <c r="I32" s="86"/>
      <c r="J32" s="87"/>
      <c r="K32" s="91"/>
      <c r="L32" s="91"/>
      <c r="M32" s="91"/>
      <c r="N32" s="91"/>
      <c r="O32" s="91"/>
    </row>
    <row r="33" spans="5:15" x14ac:dyDescent="0.25">
      <c r="F33" s="86"/>
      <c r="G33" s="86"/>
      <c r="H33" s="86"/>
      <c r="I33" s="86"/>
      <c r="J33" s="87"/>
      <c r="K33" s="88"/>
      <c r="L33" s="88"/>
      <c r="M33" s="88"/>
      <c r="N33" s="87"/>
      <c r="O33" s="88"/>
    </row>
    <row r="34" spans="5:15" x14ac:dyDescent="0.25">
      <c r="F34" s="86"/>
      <c r="G34" s="86"/>
      <c r="H34" s="86"/>
      <c r="I34" s="86"/>
      <c r="J34" s="87"/>
      <c r="K34" s="88"/>
      <c r="L34" s="88"/>
      <c r="M34" s="88"/>
      <c r="N34" s="87"/>
      <c r="O34" s="88"/>
    </row>
    <row r="35" spans="5:15" x14ac:dyDescent="0.25">
      <c r="K35" s="88"/>
      <c r="L35" s="88"/>
      <c r="M35" s="88"/>
      <c r="N35" s="87"/>
      <c r="O35" s="88"/>
    </row>
    <row r="36" spans="5:15" x14ac:dyDescent="0.25">
      <c r="K36" s="88"/>
      <c r="L36" s="88"/>
      <c r="M36" s="88"/>
      <c r="N36" s="87"/>
      <c r="O36" s="88"/>
    </row>
    <row r="37" spans="5:15" x14ac:dyDescent="0.25">
      <c r="K37" s="88"/>
      <c r="L37" s="88"/>
      <c r="M37" s="88"/>
      <c r="N37" s="87"/>
      <c r="O37" s="88"/>
    </row>
    <row r="38" spans="5:15" x14ac:dyDescent="0.25">
      <c r="K38" s="88"/>
      <c r="L38" s="88"/>
      <c r="M38" s="88"/>
      <c r="N38" s="87"/>
      <c r="O38" s="88"/>
    </row>
    <row r="39" spans="5:15" x14ac:dyDescent="0.25">
      <c r="E39" s="91"/>
      <c r="F39" s="86"/>
      <c r="G39" s="86"/>
      <c r="H39" s="93"/>
      <c r="I39" s="86"/>
      <c r="O39" s="84"/>
    </row>
    <row r="40" spans="5:15" x14ac:dyDescent="0.25">
      <c r="F40" s="88"/>
      <c r="G40" s="88"/>
      <c r="H40" s="88"/>
      <c r="I40" s="88"/>
      <c r="J40" s="87"/>
      <c r="K40" s="88"/>
      <c r="L40" s="88"/>
    </row>
    <row r="41" spans="5:15" x14ac:dyDescent="0.25">
      <c r="F41" s="88"/>
      <c r="G41" s="88"/>
      <c r="H41" s="88"/>
      <c r="I41" s="88"/>
      <c r="J41" s="87"/>
      <c r="K41" s="88"/>
      <c r="L41" s="88"/>
    </row>
    <row r="42" spans="5:15" x14ac:dyDescent="0.25">
      <c r="F42" s="88"/>
      <c r="G42" s="88"/>
      <c r="H42" s="88"/>
      <c r="I42" s="88"/>
      <c r="J42" s="87"/>
      <c r="K42" s="88"/>
      <c r="L42" s="88"/>
    </row>
    <row r="43" spans="5:15" x14ac:dyDescent="0.25">
      <c r="F43" s="122"/>
      <c r="G43" s="122"/>
      <c r="H43" s="122"/>
      <c r="I43" s="122"/>
      <c r="J43" s="122"/>
      <c r="K43" s="122"/>
      <c r="L43" s="84"/>
    </row>
    <row r="74" spans="6:12" x14ac:dyDescent="0.25">
      <c r="F74" s="86"/>
      <c r="G74" s="86"/>
      <c r="H74" s="93"/>
      <c r="I74" s="86"/>
    </row>
    <row r="75" spans="6:12" x14ac:dyDescent="0.25">
      <c r="F75" s="88"/>
      <c r="G75" s="88"/>
      <c r="H75" s="88"/>
      <c r="I75" s="88"/>
      <c r="J75" s="87"/>
      <c r="K75" s="88"/>
      <c r="L75" s="88"/>
    </row>
    <row r="76" spans="6:12" x14ac:dyDescent="0.25">
      <c r="F76" s="88"/>
      <c r="G76" s="88"/>
      <c r="H76" s="88"/>
      <c r="I76" s="88"/>
      <c r="J76" s="87"/>
      <c r="K76" s="88"/>
      <c r="L76" s="88"/>
    </row>
    <row r="77" spans="6:12" x14ac:dyDescent="0.25">
      <c r="F77" s="88"/>
      <c r="G77" s="88"/>
      <c r="H77" s="88"/>
      <c r="I77" s="88"/>
      <c r="J77" s="87"/>
      <c r="K77" s="88"/>
      <c r="L77" s="88"/>
    </row>
    <row r="78" spans="6:12" x14ac:dyDescent="0.25">
      <c r="F78" s="88"/>
      <c r="G78" s="88"/>
      <c r="H78" s="88"/>
      <c r="I78" s="88"/>
      <c r="J78" s="87"/>
      <c r="K78" s="88"/>
      <c r="L78" s="88"/>
    </row>
    <row r="79" spans="6:12" x14ac:dyDescent="0.25">
      <c r="F79" s="88"/>
      <c r="G79" s="88"/>
      <c r="H79" s="88"/>
      <c r="I79" s="88"/>
      <c r="J79" s="87"/>
      <c r="K79" s="88"/>
      <c r="L79" s="88"/>
    </row>
    <row r="80" spans="6:12" x14ac:dyDescent="0.25">
      <c r="F80" s="122"/>
      <c r="G80" s="122"/>
      <c r="H80" s="122"/>
      <c r="I80" s="122"/>
      <c r="J80" s="122"/>
      <c r="K80" s="122"/>
      <c r="L80" s="84"/>
    </row>
    <row r="98" spans="6:25" x14ac:dyDescent="0.25">
      <c r="F98" s="86"/>
      <c r="G98" s="86"/>
      <c r="H98" s="93"/>
      <c r="I98" s="86"/>
    </row>
    <row r="99" spans="6:25" x14ac:dyDescent="0.25">
      <c r="F99" s="88"/>
      <c r="G99" s="88"/>
      <c r="H99" s="88"/>
      <c r="I99" s="88"/>
      <c r="J99" s="87"/>
      <c r="K99" s="88"/>
      <c r="L99" s="88"/>
    </row>
    <row r="100" spans="6:25" x14ac:dyDescent="0.25">
      <c r="F100" s="88"/>
      <c r="G100" s="88"/>
      <c r="H100" s="88"/>
      <c r="I100" s="88"/>
      <c r="J100" s="87"/>
      <c r="K100" s="88"/>
      <c r="L100" s="88"/>
    </row>
    <row r="101" spans="6:25" x14ac:dyDescent="0.25">
      <c r="F101" s="88"/>
      <c r="G101" s="88"/>
      <c r="H101" s="88"/>
      <c r="I101" s="88"/>
      <c r="J101" s="87"/>
      <c r="K101" s="88"/>
      <c r="L101" s="88"/>
    </row>
    <row r="102" spans="6:25" x14ac:dyDescent="0.25">
      <c r="F102" s="88"/>
      <c r="G102" s="88"/>
      <c r="H102" s="88"/>
      <c r="I102" s="88"/>
      <c r="J102" s="87"/>
      <c r="K102" s="88"/>
      <c r="L102" s="88"/>
    </row>
    <row r="103" spans="6:25" x14ac:dyDescent="0.25">
      <c r="F103" s="88"/>
      <c r="G103" s="88"/>
      <c r="H103" s="88"/>
      <c r="I103" s="88"/>
      <c r="J103" s="87"/>
      <c r="K103" s="88"/>
      <c r="L103" s="88"/>
      <c r="Y103" s="84"/>
    </row>
    <row r="104" spans="6:25" x14ac:dyDescent="0.25">
      <c r="F104" s="122"/>
      <c r="G104" s="122"/>
      <c r="H104" s="122"/>
      <c r="I104" s="122"/>
      <c r="J104" s="122"/>
      <c r="K104" s="122"/>
      <c r="L104" s="84"/>
    </row>
    <row r="119" spans="6:12" x14ac:dyDescent="0.25">
      <c r="F119" s="86"/>
      <c r="G119" s="86"/>
      <c r="H119" s="93"/>
      <c r="I119" s="86"/>
    </row>
    <row r="120" spans="6:12" x14ac:dyDescent="0.25">
      <c r="F120" s="88"/>
      <c r="G120" s="88"/>
      <c r="H120" s="88"/>
      <c r="I120" s="88"/>
      <c r="J120" s="87"/>
      <c r="K120" s="88"/>
      <c r="L120" s="88"/>
    </row>
    <row r="121" spans="6:12" x14ac:dyDescent="0.25">
      <c r="F121" s="88"/>
      <c r="G121" s="88"/>
      <c r="H121" s="88"/>
      <c r="I121" s="88"/>
      <c r="J121" s="87"/>
      <c r="K121" s="88"/>
      <c r="L121" s="88"/>
    </row>
    <row r="122" spans="6:12" x14ac:dyDescent="0.25">
      <c r="F122" s="88"/>
      <c r="G122" s="88"/>
      <c r="H122" s="88"/>
      <c r="I122" s="88"/>
      <c r="J122" s="87"/>
      <c r="K122" s="88"/>
      <c r="L122" s="88"/>
    </row>
    <row r="123" spans="6:12" x14ac:dyDescent="0.25">
      <c r="F123" s="122"/>
      <c r="G123" s="122"/>
      <c r="H123" s="122"/>
      <c r="I123" s="122"/>
      <c r="J123" s="122"/>
      <c r="K123" s="122"/>
      <c r="L123" s="84"/>
    </row>
    <row r="155" spans="6:12" x14ac:dyDescent="0.25">
      <c r="F155" s="86"/>
      <c r="G155" s="86"/>
      <c r="H155" s="93"/>
      <c r="I155" s="86"/>
    </row>
    <row r="156" spans="6:12" x14ac:dyDescent="0.25">
      <c r="F156" s="88"/>
      <c r="G156" s="88"/>
      <c r="H156" s="88"/>
      <c r="I156" s="88"/>
      <c r="J156" s="87"/>
      <c r="K156" s="88"/>
      <c r="L156" s="88"/>
    </row>
    <row r="157" spans="6:12" x14ac:dyDescent="0.25">
      <c r="F157" s="88"/>
      <c r="G157" s="88"/>
      <c r="H157" s="88"/>
      <c r="I157" s="88"/>
      <c r="J157" s="87"/>
      <c r="K157" s="88"/>
      <c r="L157" s="88"/>
    </row>
    <row r="158" spans="6:12" x14ac:dyDescent="0.25">
      <c r="F158" s="88"/>
      <c r="G158" s="88"/>
      <c r="H158" s="88"/>
      <c r="I158" s="88"/>
      <c r="J158" s="87"/>
      <c r="K158" s="88"/>
      <c r="L158" s="88"/>
    </row>
    <row r="159" spans="6:12" x14ac:dyDescent="0.25">
      <c r="F159" s="88"/>
      <c r="G159" s="88"/>
      <c r="H159" s="88"/>
      <c r="I159" s="88"/>
      <c r="J159" s="87"/>
      <c r="K159" s="88"/>
      <c r="L159" s="88"/>
    </row>
    <row r="160" spans="6:12" x14ac:dyDescent="0.25">
      <c r="F160" s="88"/>
      <c r="G160" s="88"/>
      <c r="H160" s="88"/>
      <c r="I160" s="88"/>
      <c r="J160" s="87"/>
      <c r="K160" s="88"/>
      <c r="L160" s="88"/>
    </row>
    <row r="161" spans="6:12" x14ac:dyDescent="0.25">
      <c r="F161" s="88"/>
      <c r="G161" s="88"/>
      <c r="H161" s="88"/>
      <c r="I161" s="88"/>
      <c r="J161" s="87"/>
      <c r="K161" s="88"/>
      <c r="L161" s="88"/>
    </row>
    <row r="162" spans="6:12" x14ac:dyDescent="0.25">
      <c r="F162" s="88"/>
      <c r="G162" s="88"/>
      <c r="H162" s="88"/>
      <c r="I162" s="88"/>
      <c r="J162" s="87"/>
      <c r="K162" s="88"/>
      <c r="L162" s="88"/>
    </row>
    <row r="163" spans="6:12" x14ac:dyDescent="0.25">
      <c r="F163" s="122"/>
      <c r="G163" s="122"/>
      <c r="H163" s="122"/>
      <c r="I163" s="122"/>
      <c r="J163" s="122"/>
      <c r="K163" s="122"/>
      <c r="L163" s="84"/>
    </row>
  </sheetData>
  <mergeCells count="5">
    <mergeCell ref="F163:K163"/>
    <mergeCell ref="F43:K43"/>
    <mergeCell ref="F80:K80"/>
    <mergeCell ref="F104:K104"/>
    <mergeCell ref="F123:K1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09"/>
  <sheetViews>
    <sheetView zoomScale="145" zoomScaleNormal="145" workbookViewId="0">
      <selection activeCell="D7" sqref="D7"/>
    </sheetView>
  </sheetViews>
  <sheetFormatPr defaultRowHeight="15" x14ac:dyDescent="0.25"/>
  <cols>
    <col min="1" max="1" width="12.28515625" style="56" customWidth="1"/>
    <col min="2" max="2" width="5.85546875" style="56" customWidth="1"/>
    <col min="3" max="3" width="7.42578125" style="56" customWidth="1"/>
    <col min="4" max="4" width="7" style="56" customWidth="1"/>
    <col min="5" max="5" width="7.28515625" style="56" customWidth="1"/>
    <col min="6" max="6" width="9.140625" style="56" customWidth="1"/>
    <col min="7" max="7" width="14.5703125" style="56" customWidth="1"/>
    <col min="8" max="8" width="5" style="56" customWidth="1"/>
    <col min="9" max="9" width="6.5703125" style="56" customWidth="1"/>
    <col min="10" max="10" width="5.7109375" style="56" customWidth="1"/>
    <col min="11" max="11" width="6.7109375" style="56" customWidth="1"/>
    <col min="12" max="12" width="11.28515625" style="56" customWidth="1"/>
    <col min="13" max="13" width="14.5703125" style="57" customWidth="1"/>
    <col min="14" max="14" width="3.5703125" style="57" customWidth="1"/>
    <col min="15" max="15" width="8" style="57" customWidth="1"/>
    <col min="16" max="16" width="7.28515625" style="57" customWidth="1"/>
    <col min="17" max="17" width="6.7109375" style="57" customWidth="1"/>
    <col min="18" max="18" width="9.140625" style="56" customWidth="1"/>
    <col min="19" max="19" width="14.85546875" style="57" customWidth="1"/>
    <col min="20" max="20" width="4.42578125" style="57" customWidth="1"/>
    <col min="21" max="21" width="7" style="57" customWidth="1"/>
    <col min="22" max="22" width="5.5703125" style="57" customWidth="1"/>
    <col min="23" max="23" width="7" style="57" customWidth="1"/>
    <col min="24" max="24" width="10.140625" style="56" customWidth="1"/>
    <col min="25" max="25" width="14.7109375" style="57" customWidth="1"/>
    <col min="26" max="26" width="4.140625" style="57" customWidth="1"/>
    <col min="27" max="27" width="6.28515625" style="57" customWidth="1"/>
    <col min="28" max="28" width="5.85546875" style="57" customWidth="1"/>
    <col min="29" max="29" width="7" style="57" customWidth="1"/>
    <col min="30" max="30" width="9.140625" style="56"/>
    <col min="31" max="37" width="9.140625" style="57"/>
    <col min="38" max="16384" width="9.140625" style="58"/>
  </cols>
  <sheetData>
    <row r="1" spans="1:30" ht="38.25" x14ac:dyDescent="0.25">
      <c r="D1" s="59" t="s">
        <v>22</v>
      </c>
      <c r="E1" s="59" t="s">
        <v>23</v>
      </c>
    </row>
    <row r="2" spans="1:30" x14ac:dyDescent="0.25">
      <c r="A2" s="55"/>
      <c r="G2" s="55"/>
      <c r="M2" s="55"/>
      <c r="N2" s="56"/>
      <c r="O2" s="56"/>
      <c r="P2" s="56"/>
      <c r="Q2" s="56"/>
      <c r="S2" s="55"/>
      <c r="T2" s="56"/>
      <c r="U2" s="56"/>
      <c r="V2" s="56"/>
      <c r="W2" s="56"/>
      <c r="Y2" s="55"/>
      <c r="Z2" s="56"/>
      <c r="AA2" s="56"/>
      <c r="AB2" s="56"/>
      <c r="AC2" s="56"/>
    </row>
    <row r="3" spans="1:30" ht="25.5" x14ac:dyDescent="0.25">
      <c r="A3" s="59" t="s">
        <v>32</v>
      </c>
      <c r="D3" s="62"/>
      <c r="E3" s="21"/>
      <c r="G3" s="61"/>
      <c r="M3" s="61"/>
      <c r="N3" s="56"/>
      <c r="O3" s="56"/>
      <c r="P3" s="56"/>
      <c r="Q3" s="56"/>
      <c r="S3" s="55"/>
      <c r="T3" s="56"/>
      <c r="U3" s="56"/>
      <c r="V3" s="60"/>
      <c r="W3" s="56"/>
      <c r="Y3" s="61"/>
      <c r="Z3" s="56"/>
      <c r="AA3" s="56"/>
      <c r="AB3" s="56"/>
      <c r="AC3" s="56"/>
    </row>
    <row r="4" spans="1:30" x14ac:dyDescent="0.25">
      <c r="A4" s="56" t="s">
        <v>33</v>
      </c>
      <c r="B4" s="56">
        <v>1</v>
      </c>
      <c r="C4" s="56" t="s">
        <v>31</v>
      </c>
      <c r="D4" s="75">
        <v>33.866999999999997</v>
      </c>
      <c r="E4" s="21">
        <f>D4*10.764</f>
        <v>364.54438799999997</v>
      </c>
      <c r="F4" s="56">
        <v>365</v>
      </c>
      <c r="G4" s="21"/>
      <c r="H4" s="21"/>
      <c r="I4" s="21"/>
      <c r="K4" s="62"/>
      <c r="L4" s="21"/>
      <c r="M4" s="21"/>
      <c r="N4" s="21"/>
      <c r="O4" s="21"/>
      <c r="P4" s="56"/>
      <c r="Q4" s="62"/>
      <c r="R4" s="21"/>
      <c r="S4" s="56"/>
      <c r="T4" s="56"/>
      <c r="U4" s="56"/>
      <c r="V4" s="56"/>
      <c r="W4" s="62"/>
      <c r="Y4" s="21"/>
      <c r="Z4" s="21"/>
      <c r="AA4" s="21"/>
      <c r="AB4" s="56"/>
      <c r="AC4" s="62"/>
      <c r="AD4" s="21"/>
    </row>
    <row r="5" spans="1:30" x14ac:dyDescent="0.25">
      <c r="B5" s="56">
        <v>2</v>
      </c>
      <c r="C5" s="56" t="s">
        <v>31</v>
      </c>
      <c r="D5" s="75">
        <v>33.866999999999997</v>
      </c>
      <c r="E5" s="21">
        <f t="shared" ref="E5:E19" si="0">D5*10.764</f>
        <v>364.54438799999997</v>
      </c>
      <c r="F5" s="56">
        <v>365</v>
      </c>
      <c r="K5" s="62"/>
      <c r="L5" s="21"/>
      <c r="M5" s="56"/>
      <c r="N5" s="56"/>
      <c r="O5" s="21"/>
      <c r="P5" s="56"/>
      <c r="Q5" s="62"/>
      <c r="R5" s="21"/>
      <c r="S5" s="56"/>
      <c r="T5" s="56"/>
      <c r="U5" s="56"/>
      <c r="V5" s="56"/>
      <c r="W5" s="62"/>
      <c r="Y5" s="56"/>
      <c r="Z5" s="56"/>
      <c r="AA5" s="56"/>
      <c r="AB5" s="56"/>
      <c r="AC5" s="62"/>
      <c r="AD5" s="21"/>
    </row>
    <row r="6" spans="1:30" x14ac:dyDescent="0.25">
      <c r="B6" s="56">
        <v>3</v>
      </c>
      <c r="C6" s="56" t="s">
        <v>31</v>
      </c>
      <c r="D6" s="98">
        <v>35.386000000000003</v>
      </c>
      <c r="E6" s="21">
        <f t="shared" si="0"/>
        <v>380.894904</v>
      </c>
      <c r="F6" s="56">
        <v>381</v>
      </c>
      <c r="K6" s="62"/>
      <c r="L6" s="21"/>
      <c r="M6" s="56"/>
      <c r="N6" s="56"/>
      <c r="O6" s="21"/>
      <c r="P6" s="56"/>
      <c r="Q6" s="62"/>
      <c r="R6" s="21"/>
      <c r="S6" s="56"/>
      <c r="T6" s="56"/>
      <c r="U6" s="56"/>
      <c r="V6" s="56"/>
      <c r="W6" s="62"/>
      <c r="Y6" s="56"/>
      <c r="Z6" s="56"/>
      <c r="AA6" s="56"/>
      <c r="AB6" s="56"/>
      <c r="AC6" s="62"/>
      <c r="AD6" s="21"/>
    </row>
    <row r="7" spans="1:30" x14ac:dyDescent="0.25">
      <c r="A7" s="55"/>
      <c r="B7" s="56">
        <v>4</v>
      </c>
      <c r="C7" s="56" t="s">
        <v>31</v>
      </c>
      <c r="D7" s="56">
        <v>35.142000000000003</v>
      </c>
      <c r="E7" s="21">
        <f t="shared" si="0"/>
        <v>378.26848799999999</v>
      </c>
      <c r="F7" s="56">
        <v>378</v>
      </c>
      <c r="I7" s="21"/>
      <c r="K7" s="62"/>
      <c r="L7" s="21"/>
      <c r="M7" s="56"/>
      <c r="N7" s="56"/>
      <c r="O7" s="21"/>
      <c r="P7" s="56"/>
      <c r="Q7" s="62"/>
      <c r="R7" s="21"/>
      <c r="S7" s="56"/>
      <c r="T7" s="56"/>
      <c r="U7" s="56"/>
      <c r="V7" s="56"/>
      <c r="W7" s="62"/>
      <c r="Y7" s="56"/>
      <c r="Z7" s="56"/>
      <c r="AA7" s="21"/>
      <c r="AB7" s="56"/>
      <c r="AC7" s="62"/>
      <c r="AD7" s="21"/>
    </row>
    <row r="8" spans="1:30" x14ac:dyDescent="0.25">
      <c r="A8" s="55"/>
      <c r="B8" s="56">
        <v>5</v>
      </c>
      <c r="C8" s="56" t="s">
        <v>31</v>
      </c>
      <c r="D8" s="62">
        <v>33.866999999999997</v>
      </c>
      <c r="E8" s="21">
        <f t="shared" si="0"/>
        <v>364.54438799999997</v>
      </c>
      <c r="F8" s="56">
        <v>365</v>
      </c>
      <c r="G8" s="61"/>
      <c r="H8" s="21"/>
      <c r="I8" s="21"/>
      <c r="K8" s="62"/>
      <c r="L8" s="21"/>
      <c r="M8" s="61"/>
      <c r="N8" s="21"/>
      <c r="O8" s="21"/>
      <c r="P8" s="56"/>
      <c r="Q8" s="62"/>
      <c r="R8" s="21"/>
      <c r="S8" s="55"/>
      <c r="T8" s="56"/>
      <c r="U8" s="56"/>
      <c r="V8" s="56"/>
      <c r="W8" s="62"/>
      <c r="Y8" s="61"/>
      <c r="Z8" s="21"/>
      <c r="AA8" s="21"/>
      <c r="AB8" s="56"/>
      <c r="AC8" s="62"/>
      <c r="AD8" s="21"/>
    </row>
    <row r="9" spans="1:30" x14ac:dyDescent="0.25">
      <c r="B9" s="56">
        <v>6</v>
      </c>
      <c r="C9" s="56" t="s">
        <v>31</v>
      </c>
      <c r="D9" s="62">
        <v>33.866999999999997</v>
      </c>
      <c r="E9" s="21">
        <f t="shared" si="0"/>
        <v>364.54438799999997</v>
      </c>
      <c r="F9" s="56">
        <v>365</v>
      </c>
      <c r="G9" s="61"/>
      <c r="H9" s="21"/>
      <c r="I9" s="21"/>
      <c r="K9" s="62"/>
      <c r="L9" s="21"/>
      <c r="M9" s="61"/>
      <c r="N9" s="21"/>
      <c r="O9" s="21"/>
      <c r="P9" s="56"/>
      <c r="Q9" s="62"/>
      <c r="R9" s="21"/>
      <c r="Y9" s="61"/>
      <c r="Z9" s="21"/>
      <c r="AA9" s="21"/>
      <c r="AB9" s="56"/>
      <c r="AC9" s="62"/>
    </row>
    <row r="10" spans="1:30" x14ac:dyDescent="0.25">
      <c r="B10" s="56">
        <v>7</v>
      </c>
      <c r="C10" s="56" t="s">
        <v>31</v>
      </c>
      <c r="D10" s="75">
        <v>34.462000000000003</v>
      </c>
      <c r="E10" s="21">
        <f t="shared" si="0"/>
        <v>370.94896800000004</v>
      </c>
      <c r="F10" s="56">
        <v>371</v>
      </c>
      <c r="G10" s="61"/>
      <c r="H10" s="21"/>
      <c r="I10" s="21"/>
      <c r="K10" s="62"/>
      <c r="L10" s="21"/>
      <c r="M10" s="61"/>
      <c r="N10" s="21"/>
      <c r="O10" s="21"/>
      <c r="P10" s="56"/>
      <c r="Q10" s="62"/>
      <c r="R10" s="21"/>
      <c r="Y10" s="61"/>
      <c r="Z10" s="21"/>
      <c r="AA10" s="21"/>
      <c r="AB10" s="56"/>
      <c r="AC10" s="62"/>
    </row>
    <row r="11" spans="1:30" x14ac:dyDescent="0.25">
      <c r="A11" s="59"/>
      <c r="B11" s="56">
        <v>8</v>
      </c>
      <c r="C11" s="56" t="s">
        <v>31</v>
      </c>
      <c r="D11" s="56">
        <v>34.462000000000003</v>
      </c>
      <c r="E11" s="21">
        <f t="shared" si="0"/>
        <v>370.94896800000004</v>
      </c>
      <c r="F11" s="56">
        <v>371</v>
      </c>
      <c r="G11" s="61"/>
      <c r="H11" s="21"/>
      <c r="I11" s="21"/>
    </row>
    <row r="12" spans="1:30" x14ac:dyDescent="0.25">
      <c r="A12" s="55"/>
      <c r="B12" s="56">
        <v>9</v>
      </c>
      <c r="C12" s="56" t="s">
        <v>31</v>
      </c>
      <c r="D12" s="62">
        <v>33.866999999999997</v>
      </c>
      <c r="E12" s="21">
        <f t="shared" si="0"/>
        <v>364.54438799999997</v>
      </c>
      <c r="F12" s="56">
        <v>365</v>
      </c>
      <c r="G12" s="55"/>
      <c r="H12" s="21"/>
      <c r="I12" s="21"/>
      <c r="M12" s="55"/>
      <c r="S12" s="55"/>
      <c r="Y12" s="55"/>
    </row>
    <row r="13" spans="1:30" x14ac:dyDescent="0.25">
      <c r="B13" s="56">
        <v>10</v>
      </c>
      <c r="C13" s="56" t="s">
        <v>31</v>
      </c>
      <c r="D13" s="75">
        <v>33.866999999999997</v>
      </c>
      <c r="E13" s="21">
        <f t="shared" si="0"/>
        <v>364.54438799999997</v>
      </c>
      <c r="F13" s="56">
        <v>365</v>
      </c>
      <c r="H13" s="21"/>
      <c r="I13" s="21"/>
      <c r="K13" s="62"/>
      <c r="M13" s="56"/>
      <c r="N13" s="21"/>
      <c r="O13" s="21"/>
      <c r="P13" s="56"/>
      <c r="Q13" s="62"/>
      <c r="R13" s="21"/>
      <c r="S13" s="56"/>
      <c r="T13" s="56"/>
      <c r="U13" s="56"/>
      <c r="V13" s="56"/>
      <c r="W13" s="62"/>
      <c r="Y13" s="56"/>
      <c r="Z13" s="21"/>
      <c r="AA13" s="21"/>
      <c r="AB13" s="56"/>
      <c r="AC13" s="62"/>
    </row>
    <row r="14" spans="1:30" x14ac:dyDescent="0.25">
      <c r="B14" s="56">
        <v>11</v>
      </c>
      <c r="C14" s="56" t="s">
        <v>31</v>
      </c>
      <c r="D14" s="75">
        <v>35.143000000000001</v>
      </c>
      <c r="E14" s="21">
        <f t="shared" si="0"/>
        <v>378.27925199999999</v>
      </c>
      <c r="F14" s="56">
        <v>378</v>
      </c>
      <c r="K14" s="62"/>
      <c r="N14" s="56"/>
      <c r="O14" s="21"/>
      <c r="P14" s="56"/>
      <c r="Q14" s="62"/>
      <c r="R14" s="21"/>
      <c r="T14" s="56"/>
      <c r="U14" s="56"/>
      <c r="V14" s="56"/>
      <c r="W14" s="62"/>
      <c r="Z14" s="56"/>
      <c r="AA14" s="56"/>
      <c r="AB14" s="56"/>
      <c r="AC14" s="62"/>
    </row>
    <row r="15" spans="1:30" x14ac:dyDescent="0.25">
      <c r="A15" s="55"/>
      <c r="B15" s="56">
        <v>12</v>
      </c>
      <c r="C15" s="56" t="s">
        <v>31</v>
      </c>
      <c r="D15" s="62">
        <v>35.386000000000003</v>
      </c>
      <c r="E15" s="21">
        <f t="shared" si="0"/>
        <v>380.894904</v>
      </c>
      <c r="F15" s="56">
        <v>381</v>
      </c>
      <c r="K15" s="62"/>
      <c r="N15" s="56"/>
      <c r="O15" s="21"/>
      <c r="P15" s="56"/>
      <c r="Q15" s="62"/>
      <c r="R15" s="21"/>
      <c r="T15" s="56"/>
      <c r="U15" s="56"/>
      <c r="V15" s="56"/>
      <c r="W15" s="62"/>
      <c r="Z15" s="56"/>
      <c r="AA15" s="56"/>
      <c r="AB15" s="56"/>
      <c r="AC15" s="62"/>
    </row>
    <row r="16" spans="1:30" x14ac:dyDescent="0.25">
      <c r="A16" s="55"/>
      <c r="B16" s="56">
        <v>13</v>
      </c>
      <c r="C16" s="56" t="s">
        <v>31</v>
      </c>
      <c r="D16" s="56">
        <v>33.866999999999997</v>
      </c>
      <c r="E16" s="21">
        <f t="shared" si="0"/>
        <v>364.54438799999997</v>
      </c>
      <c r="F16" s="56">
        <v>365</v>
      </c>
      <c r="I16" s="21"/>
      <c r="K16" s="62"/>
      <c r="N16" s="56"/>
      <c r="O16" s="21"/>
      <c r="P16" s="56"/>
      <c r="Q16" s="62"/>
      <c r="R16" s="21"/>
      <c r="T16" s="56"/>
      <c r="U16" s="56"/>
      <c r="V16" s="56"/>
      <c r="W16" s="62"/>
      <c r="Z16" s="56"/>
      <c r="AA16" s="21"/>
      <c r="AB16" s="56"/>
      <c r="AC16" s="62"/>
    </row>
    <row r="17" spans="1:30" x14ac:dyDescent="0.25">
      <c r="A17" s="55"/>
      <c r="B17" s="56">
        <v>14</v>
      </c>
      <c r="C17" s="56" t="s">
        <v>31</v>
      </c>
      <c r="D17" s="56">
        <v>33.866999999999997</v>
      </c>
      <c r="E17" s="21">
        <f t="shared" si="0"/>
        <v>364.54438799999997</v>
      </c>
      <c r="F17" s="56">
        <v>365</v>
      </c>
      <c r="H17" s="21"/>
      <c r="I17" s="21"/>
      <c r="K17" s="62"/>
      <c r="N17" s="21"/>
      <c r="O17" s="21"/>
      <c r="P17" s="56"/>
      <c r="Q17" s="62"/>
      <c r="R17" s="21"/>
      <c r="T17" s="56"/>
      <c r="U17" s="56"/>
      <c r="V17" s="56"/>
      <c r="W17" s="62"/>
      <c r="Z17" s="21"/>
      <c r="AA17" s="21"/>
      <c r="AB17" s="56"/>
      <c r="AC17" s="62"/>
    </row>
    <row r="18" spans="1:30" x14ac:dyDescent="0.25">
      <c r="B18" s="56">
        <v>15</v>
      </c>
      <c r="C18" s="56" t="s">
        <v>31</v>
      </c>
      <c r="D18" s="56">
        <v>33.866999999999997</v>
      </c>
      <c r="E18" s="21">
        <f t="shared" si="0"/>
        <v>364.54438799999997</v>
      </c>
      <c r="F18" s="56">
        <v>365</v>
      </c>
      <c r="G18" s="21"/>
      <c r="H18" s="21"/>
      <c r="I18" s="21"/>
      <c r="K18" s="62"/>
      <c r="N18" s="21"/>
      <c r="O18" s="21"/>
      <c r="P18" s="56"/>
      <c r="Q18" s="62"/>
      <c r="R18" s="21"/>
      <c r="Z18" s="21"/>
      <c r="AA18" s="21"/>
      <c r="AB18" s="56"/>
      <c r="AC18" s="62"/>
    </row>
    <row r="19" spans="1:30" x14ac:dyDescent="0.25">
      <c r="A19" s="55"/>
      <c r="B19" s="56">
        <v>16</v>
      </c>
      <c r="C19" s="56" t="s">
        <v>31</v>
      </c>
      <c r="D19" s="56">
        <v>33.866999999999997</v>
      </c>
      <c r="E19" s="21">
        <f t="shared" si="0"/>
        <v>364.54438799999997</v>
      </c>
      <c r="F19" s="56">
        <v>365</v>
      </c>
      <c r="H19" s="21"/>
      <c r="I19" s="21"/>
      <c r="K19" s="62"/>
      <c r="N19" s="21"/>
      <c r="O19" s="21"/>
      <c r="P19" s="56"/>
      <c r="Q19" s="62"/>
      <c r="R19" s="21"/>
    </row>
    <row r="20" spans="1:30" x14ac:dyDescent="0.25">
      <c r="A20" s="55"/>
    </row>
    <row r="21" spans="1:30" ht="25.5" x14ac:dyDescent="0.25">
      <c r="A21" s="59" t="s">
        <v>34</v>
      </c>
      <c r="D21" s="62"/>
      <c r="E21" s="21"/>
      <c r="G21" s="55"/>
      <c r="M21" s="55"/>
      <c r="S21" s="55"/>
      <c r="Y21" s="55"/>
    </row>
    <row r="22" spans="1:30" x14ac:dyDescent="0.25">
      <c r="A22" s="56" t="s">
        <v>35</v>
      </c>
      <c r="B22" s="56">
        <v>2</v>
      </c>
      <c r="C22" s="56" t="s">
        <v>31</v>
      </c>
      <c r="D22" s="75">
        <v>33.866999999999997</v>
      </c>
      <c r="E22" s="21">
        <f>D22*10.764</f>
        <v>364.54438799999997</v>
      </c>
      <c r="F22" s="56">
        <v>365</v>
      </c>
      <c r="H22" s="21"/>
      <c r="I22" s="21"/>
      <c r="K22" s="62"/>
      <c r="L22" s="21"/>
      <c r="M22" s="56"/>
      <c r="N22" s="21"/>
      <c r="O22" s="21"/>
      <c r="P22" s="56"/>
      <c r="Q22" s="62"/>
      <c r="R22" s="21"/>
      <c r="S22" s="56"/>
      <c r="T22" s="56"/>
      <c r="U22" s="56"/>
      <c r="V22" s="56"/>
      <c r="W22" s="62"/>
      <c r="Y22" s="56"/>
      <c r="Z22" s="21"/>
      <c r="AA22" s="21"/>
      <c r="AB22" s="56"/>
      <c r="AC22" s="62"/>
      <c r="AD22" s="21"/>
    </row>
    <row r="23" spans="1:30" x14ac:dyDescent="0.25">
      <c r="B23" s="56">
        <v>3</v>
      </c>
      <c r="C23" s="56" t="s">
        <v>31</v>
      </c>
      <c r="D23" s="98">
        <v>35.386000000000003</v>
      </c>
      <c r="E23" s="21">
        <f t="shared" ref="E23:E36" si="1">D23*10.764</f>
        <v>380.894904</v>
      </c>
      <c r="F23" s="56">
        <v>381</v>
      </c>
      <c r="K23" s="62"/>
      <c r="L23" s="21"/>
      <c r="N23" s="56"/>
      <c r="O23" s="21"/>
      <c r="P23" s="56"/>
      <c r="Q23" s="62"/>
      <c r="R23" s="21"/>
      <c r="T23" s="56"/>
      <c r="U23" s="56"/>
      <c r="V23" s="56"/>
      <c r="W23" s="62"/>
      <c r="Z23" s="56"/>
      <c r="AA23" s="56"/>
      <c r="AB23" s="56"/>
      <c r="AC23" s="62"/>
      <c r="AD23" s="21"/>
    </row>
    <row r="24" spans="1:30" x14ac:dyDescent="0.25">
      <c r="A24" s="55"/>
      <c r="B24" s="56">
        <v>4</v>
      </c>
      <c r="C24" s="56" t="s">
        <v>31</v>
      </c>
      <c r="D24" s="56">
        <v>35.142000000000003</v>
      </c>
      <c r="E24" s="21">
        <f t="shared" si="1"/>
        <v>378.26848799999999</v>
      </c>
      <c r="F24" s="56">
        <v>378</v>
      </c>
      <c r="K24" s="62"/>
      <c r="L24" s="21"/>
      <c r="N24" s="56"/>
      <c r="O24" s="21"/>
      <c r="P24" s="56"/>
      <c r="Q24" s="62"/>
      <c r="R24" s="21"/>
      <c r="T24" s="56"/>
      <c r="U24" s="56"/>
      <c r="V24" s="56"/>
      <c r="W24" s="62"/>
      <c r="Z24" s="56"/>
      <c r="AA24" s="56"/>
      <c r="AB24" s="56"/>
      <c r="AC24" s="62"/>
      <c r="AD24" s="21"/>
    </row>
    <row r="25" spans="1:30" x14ac:dyDescent="0.25">
      <c r="A25" s="55"/>
      <c r="B25" s="56">
        <v>5</v>
      </c>
      <c r="C25" s="56" t="s">
        <v>31</v>
      </c>
      <c r="D25" s="62">
        <v>33.866999999999997</v>
      </c>
      <c r="E25" s="21">
        <f t="shared" si="1"/>
        <v>364.54438799999997</v>
      </c>
      <c r="F25" s="56">
        <v>365</v>
      </c>
      <c r="I25" s="63"/>
      <c r="J25" s="63"/>
      <c r="K25" s="63"/>
      <c r="L25" s="61"/>
      <c r="N25" s="56"/>
      <c r="O25" s="21"/>
      <c r="P25" s="56"/>
      <c r="Q25" s="62"/>
      <c r="R25" s="21"/>
      <c r="T25" s="56"/>
      <c r="U25" s="56"/>
      <c r="V25" s="56"/>
      <c r="W25" s="62"/>
      <c r="Z25" s="56"/>
      <c r="AA25" s="21"/>
      <c r="AB25" s="56"/>
      <c r="AC25" s="62"/>
      <c r="AD25" s="21"/>
    </row>
    <row r="26" spans="1:30" x14ac:dyDescent="0.25">
      <c r="A26" s="55"/>
      <c r="B26" s="56">
        <v>6</v>
      </c>
      <c r="C26" s="56" t="s">
        <v>31</v>
      </c>
      <c r="D26" s="62">
        <v>33.866999999999997</v>
      </c>
      <c r="E26" s="21">
        <f t="shared" si="1"/>
        <v>364.54438799999997</v>
      </c>
      <c r="F26" s="56">
        <v>365</v>
      </c>
      <c r="H26" s="21"/>
      <c r="I26" s="21"/>
      <c r="K26" s="62"/>
      <c r="L26" s="21"/>
      <c r="N26" s="61"/>
      <c r="O26" s="63"/>
      <c r="P26" s="63"/>
      <c r="Q26" s="63"/>
      <c r="R26" s="21"/>
      <c r="T26" s="56"/>
      <c r="U26" s="56"/>
      <c r="V26" s="56"/>
      <c r="W26" s="62"/>
      <c r="Z26" s="21"/>
      <c r="AA26" s="21"/>
      <c r="AB26" s="56"/>
      <c r="AC26" s="62"/>
      <c r="AD26" s="21"/>
    </row>
    <row r="27" spans="1:30" x14ac:dyDescent="0.25">
      <c r="B27" s="56">
        <v>7</v>
      </c>
      <c r="C27" s="56" t="s">
        <v>31</v>
      </c>
      <c r="D27" s="75">
        <v>34.462000000000003</v>
      </c>
      <c r="E27" s="21">
        <f t="shared" si="1"/>
        <v>370.94896800000004</v>
      </c>
      <c r="F27" s="56">
        <v>371</v>
      </c>
      <c r="G27" s="21"/>
      <c r="H27" s="21"/>
      <c r="I27" s="21"/>
      <c r="K27" s="62"/>
      <c r="L27" s="21"/>
      <c r="N27" s="21"/>
      <c r="O27" s="21"/>
      <c r="P27" s="56"/>
      <c r="Q27" s="62"/>
      <c r="R27" s="21"/>
      <c r="Z27" s="21"/>
      <c r="AA27" s="21"/>
      <c r="AB27" s="56"/>
      <c r="AC27" s="62"/>
      <c r="AD27" s="21"/>
    </row>
    <row r="28" spans="1:30" x14ac:dyDescent="0.25">
      <c r="B28" s="56">
        <v>8</v>
      </c>
      <c r="C28" s="56" t="s">
        <v>31</v>
      </c>
      <c r="D28" s="56">
        <v>34.462000000000003</v>
      </c>
      <c r="E28" s="21">
        <f t="shared" si="1"/>
        <v>370.94896800000004</v>
      </c>
      <c r="F28" s="56">
        <v>371</v>
      </c>
      <c r="H28" s="21"/>
      <c r="I28" s="21"/>
      <c r="K28" s="62"/>
      <c r="L28" s="21"/>
      <c r="N28" s="21"/>
      <c r="O28" s="21"/>
      <c r="P28" s="56"/>
      <c r="Q28" s="62"/>
      <c r="R28" s="21"/>
    </row>
    <row r="29" spans="1:30" x14ac:dyDescent="0.25">
      <c r="B29" s="56">
        <v>9</v>
      </c>
      <c r="C29" s="56" t="s">
        <v>31</v>
      </c>
      <c r="D29" s="62">
        <v>33.866999999999997</v>
      </c>
      <c r="E29" s="21">
        <f t="shared" si="1"/>
        <v>364.54438799999997</v>
      </c>
      <c r="F29" s="56">
        <v>365</v>
      </c>
    </row>
    <row r="30" spans="1:30" x14ac:dyDescent="0.25">
      <c r="A30" s="55"/>
      <c r="B30" s="56">
        <v>10</v>
      </c>
      <c r="C30" s="56" t="s">
        <v>31</v>
      </c>
      <c r="D30" s="75">
        <v>33.866999999999997</v>
      </c>
      <c r="E30" s="21">
        <f t="shared" si="1"/>
        <v>364.54438799999997</v>
      </c>
      <c r="F30" s="56">
        <v>365</v>
      </c>
    </row>
    <row r="31" spans="1:30" x14ac:dyDescent="0.25">
      <c r="B31" s="56">
        <v>11</v>
      </c>
      <c r="C31" s="56" t="s">
        <v>31</v>
      </c>
      <c r="D31" s="75">
        <v>35.143000000000001</v>
      </c>
      <c r="E31" s="21">
        <f t="shared" si="1"/>
        <v>378.27925199999999</v>
      </c>
      <c r="F31" s="56">
        <v>378</v>
      </c>
    </row>
    <row r="32" spans="1:30" x14ac:dyDescent="0.25">
      <c r="A32" s="55"/>
      <c r="B32" s="56">
        <v>12</v>
      </c>
      <c r="C32" s="56" t="s">
        <v>31</v>
      </c>
      <c r="D32" s="62">
        <v>35.386000000000003</v>
      </c>
      <c r="E32" s="21">
        <f t="shared" si="1"/>
        <v>380.894904</v>
      </c>
      <c r="F32" s="56">
        <v>381</v>
      </c>
    </row>
    <row r="33" spans="1:9" x14ac:dyDescent="0.25">
      <c r="B33" s="56">
        <v>13</v>
      </c>
      <c r="C33" s="56" t="s">
        <v>31</v>
      </c>
      <c r="D33" s="56">
        <v>33.866999999999997</v>
      </c>
      <c r="E33" s="21">
        <f t="shared" si="1"/>
        <v>364.54438799999997</v>
      </c>
      <c r="F33" s="56">
        <v>365</v>
      </c>
    </row>
    <row r="34" spans="1:9" x14ac:dyDescent="0.25">
      <c r="A34" s="55"/>
      <c r="B34" s="56">
        <v>14</v>
      </c>
      <c r="C34" s="56" t="s">
        <v>31</v>
      </c>
      <c r="D34" s="56">
        <v>33.866999999999997</v>
      </c>
      <c r="E34" s="21">
        <f t="shared" si="1"/>
        <v>364.54438799999997</v>
      </c>
      <c r="F34" s="56">
        <v>365</v>
      </c>
      <c r="G34" s="61"/>
      <c r="H34" s="21"/>
      <c r="I34" s="21"/>
    </row>
    <row r="35" spans="1:9" x14ac:dyDescent="0.25">
      <c r="B35" s="56">
        <v>15</v>
      </c>
      <c r="C35" s="56" t="s">
        <v>31</v>
      </c>
      <c r="D35" s="56">
        <v>33.866999999999997</v>
      </c>
      <c r="E35" s="21">
        <f t="shared" si="1"/>
        <v>364.54438799999997</v>
      </c>
      <c r="F35" s="56">
        <v>365</v>
      </c>
    </row>
    <row r="36" spans="1:9" x14ac:dyDescent="0.25">
      <c r="A36" s="55"/>
      <c r="B36" s="56">
        <v>16</v>
      </c>
      <c r="C36" s="56" t="s">
        <v>31</v>
      </c>
      <c r="D36" s="56">
        <v>33.866999999999997</v>
      </c>
      <c r="E36" s="21">
        <f t="shared" si="1"/>
        <v>364.54438799999997</v>
      </c>
      <c r="F36" s="56">
        <v>365</v>
      </c>
    </row>
    <row r="37" spans="1:9" x14ac:dyDescent="0.25">
      <c r="D37" s="67"/>
      <c r="E37" s="67"/>
    </row>
    <row r="38" spans="1:9" x14ac:dyDescent="0.25">
      <c r="D38" s="67"/>
      <c r="E38" s="67"/>
    </row>
    <row r="39" spans="1:9" x14ac:dyDescent="0.25">
      <c r="D39" s="67"/>
      <c r="E39" s="67"/>
    </row>
    <row r="40" spans="1:9" x14ac:dyDescent="0.25">
      <c r="G40" s="61"/>
      <c r="H40" s="21"/>
      <c r="I40" s="21"/>
    </row>
    <row r="42" spans="1:9" x14ac:dyDescent="0.25">
      <c r="A42" s="55"/>
    </row>
    <row r="45" spans="1:9" x14ac:dyDescent="0.25">
      <c r="G45" s="61"/>
      <c r="H45" s="21"/>
      <c r="I45" s="21"/>
    </row>
    <row r="47" spans="1:9" x14ac:dyDescent="0.25">
      <c r="A47" s="55"/>
    </row>
    <row r="53" spans="1:1" x14ac:dyDescent="0.25">
      <c r="A53" s="55"/>
    </row>
    <row r="59" spans="1:1" x14ac:dyDescent="0.25">
      <c r="A59" s="55"/>
    </row>
    <row r="65" spans="1:1" x14ac:dyDescent="0.25">
      <c r="A65" s="55"/>
    </row>
    <row r="71" spans="1:1" x14ac:dyDescent="0.25">
      <c r="A71" s="55"/>
    </row>
    <row r="77" spans="1:1" x14ac:dyDescent="0.25">
      <c r="A77" s="55"/>
    </row>
    <row r="83" spans="1:1" x14ac:dyDescent="0.25">
      <c r="A83" s="55"/>
    </row>
    <row r="88" spans="1:1" x14ac:dyDescent="0.25">
      <c r="A88" s="55"/>
    </row>
    <row r="93" spans="1:1" x14ac:dyDescent="0.25">
      <c r="A93" s="55"/>
    </row>
    <row r="99" spans="1:2" x14ac:dyDescent="0.25">
      <c r="A99" s="55"/>
    </row>
    <row r="105" spans="1:2" x14ac:dyDescent="0.25">
      <c r="A105" s="55"/>
    </row>
    <row r="107" spans="1:2" x14ac:dyDescent="0.25">
      <c r="B107" s="60"/>
    </row>
    <row r="109" spans="1:2" x14ac:dyDescent="0.25">
      <c r="A109" s="55"/>
    </row>
  </sheetData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B2:R21"/>
  <sheetViews>
    <sheetView topLeftCell="C1" zoomScale="115" zoomScaleNormal="115" workbookViewId="0">
      <selection activeCell="G17" sqref="G17"/>
    </sheetView>
  </sheetViews>
  <sheetFormatPr defaultRowHeight="16.5" x14ac:dyDescent="0.25"/>
  <cols>
    <col min="1" max="1" width="9.140625" style="40"/>
    <col min="2" max="2" width="5.7109375" style="40" bestFit="1" customWidth="1"/>
    <col min="3" max="4" width="9.140625" style="40"/>
    <col min="5" max="5" width="9.85546875" style="40" bestFit="1" customWidth="1"/>
    <col min="6" max="6" width="11.42578125" style="40" bestFit="1" customWidth="1"/>
    <col min="7" max="7" width="13.85546875" style="40" bestFit="1" customWidth="1"/>
    <col min="8" max="8" width="9.85546875" style="40" bestFit="1" customWidth="1"/>
    <col min="9" max="9" width="12.28515625" style="40" bestFit="1" customWidth="1"/>
    <col min="10" max="10" width="9.85546875" style="40" bestFit="1" customWidth="1"/>
    <col min="11" max="11" width="13.85546875" style="40" bestFit="1" customWidth="1"/>
    <col min="12" max="12" width="9.85546875" style="40" bestFit="1" customWidth="1"/>
    <col min="13" max="13" width="20" style="40" customWidth="1"/>
    <col min="14" max="14" width="9.140625" style="40"/>
    <col min="15" max="15" width="14.42578125" style="40" customWidth="1"/>
    <col min="16" max="16" width="9.140625" style="40"/>
    <col min="17" max="17" width="15.5703125" style="40" customWidth="1"/>
    <col min="18" max="18" width="14.5703125" style="40" customWidth="1"/>
    <col min="19" max="16384" width="9.140625" style="40"/>
  </cols>
  <sheetData>
    <row r="2" spans="2:18" s="45" customFormat="1" x14ac:dyDescent="0.25">
      <c r="B2" s="47" t="s">
        <v>13</v>
      </c>
      <c r="C2" s="47" t="s">
        <v>17</v>
      </c>
      <c r="D2" s="47" t="s">
        <v>14</v>
      </c>
      <c r="E2" s="47" t="s">
        <v>15</v>
      </c>
      <c r="F2" s="47" t="s">
        <v>16</v>
      </c>
      <c r="G2" s="47" t="s">
        <v>8</v>
      </c>
      <c r="H2" s="47" t="s">
        <v>18</v>
      </c>
      <c r="I2" s="47"/>
      <c r="J2" s="47"/>
      <c r="K2" s="47" t="s">
        <v>19</v>
      </c>
      <c r="L2" s="47" t="s">
        <v>20</v>
      </c>
    </row>
    <row r="3" spans="2:18" x14ac:dyDescent="0.25">
      <c r="B3" s="48">
        <v>1</v>
      </c>
      <c r="C3" s="48">
        <v>62.851999999999997</v>
      </c>
      <c r="D3" s="48">
        <v>4.117</v>
      </c>
      <c r="E3" s="48">
        <f>C3+D3</f>
        <v>66.968999999999994</v>
      </c>
      <c r="F3" s="49">
        <f>E3*10.764</f>
        <v>720.85431599999993</v>
      </c>
      <c r="G3" s="50">
        <v>10000000</v>
      </c>
      <c r="H3" s="46">
        <f>G3/F3</f>
        <v>13872.428558782467</v>
      </c>
      <c r="I3" s="50">
        <v>700000</v>
      </c>
      <c r="J3" s="50">
        <v>30000</v>
      </c>
      <c r="K3" s="46">
        <f>G3+I3+J3</f>
        <v>10730000</v>
      </c>
      <c r="L3" s="46">
        <f>K3/F3</f>
        <v>14885.115843573587</v>
      </c>
    </row>
    <row r="4" spans="2:18" x14ac:dyDescent="0.25">
      <c r="B4" s="48">
        <v>2</v>
      </c>
      <c r="C4" s="48"/>
      <c r="D4" s="48"/>
      <c r="E4" s="48"/>
      <c r="F4" s="49">
        <v>1625.41</v>
      </c>
      <c r="G4" s="50">
        <v>31800000</v>
      </c>
      <c r="H4" s="46">
        <f>G4/F4</f>
        <v>19564.294547221929</v>
      </c>
      <c r="I4" s="50">
        <v>2226000</v>
      </c>
      <c r="J4" s="50">
        <v>30000</v>
      </c>
      <c r="K4" s="46">
        <f>G4+I4+J4</f>
        <v>34056000</v>
      </c>
      <c r="L4" s="46">
        <f t="shared" ref="L4:L9" si="0">K4/F4</f>
        <v>20952.252047175789</v>
      </c>
    </row>
    <row r="5" spans="2:18" x14ac:dyDescent="0.25">
      <c r="B5" s="48"/>
      <c r="C5" s="48"/>
      <c r="D5" s="48"/>
      <c r="E5" s="48"/>
      <c r="F5" s="49">
        <f t="shared" ref="F5:F9" si="1">E5*10.764</f>
        <v>0</v>
      </c>
      <c r="G5" s="50"/>
      <c r="H5" s="46" t="e">
        <f t="shared" ref="H5:H9" si="2">G5/F5</f>
        <v>#DIV/0!</v>
      </c>
      <c r="I5" s="50"/>
      <c r="J5" s="50">
        <v>30000</v>
      </c>
      <c r="K5" s="46">
        <f t="shared" ref="K5:K9" si="3">G5+I5+J5</f>
        <v>30000</v>
      </c>
      <c r="L5" s="46" t="e">
        <f t="shared" si="0"/>
        <v>#DIV/0!</v>
      </c>
      <c r="M5" s="42"/>
      <c r="O5" s="42"/>
      <c r="Q5" s="43"/>
      <c r="R5" s="44"/>
    </row>
    <row r="6" spans="2:18" x14ac:dyDescent="0.25">
      <c r="B6" s="48"/>
      <c r="C6" s="48"/>
      <c r="D6" s="48"/>
      <c r="E6" s="48"/>
      <c r="F6" s="49">
        <f t="shared" si="1"/>
        <v>0</v>
      </c>
      <c r="G6" s="50"/>
      <c r="H6" s="46" t="e">
        <f t="shared" si="2"/>
        <v>#DIV/0!</v>
      </c>
      <c r="I6" s="50"/>
      <c r="J6" s="50">
        <v>30000</v>
      </c>
      <c r="K6" s="46">
        <f t="shared" si="3"/>
        <v>30000</v>
      </c>
      <c r="L6" s="46" t="e">
        <f t="shared" si="0"/>
        <v>#DIV/0!</v>
      </c>
      <c r="M6" s="42"/>
      <c r="O6" s="42"/>
      <c r="Q6" s="43"/>
      <c r="R6" s="44"/>
    </row>
    <row r="7" spans="2:18" x14ac:dyDescent="0.25">
      <c r="B7" s="48"/>
      <c r="C7" s="48"/>
      <c r="D7" s="48"/>
      <c r="E7" s="48"/>
      <c r="F7" s="49">
        <f t="shared" si="1"/>
        <v>0</v>
      </c>
      <c r="G7" s="50"/>
      <c r="H7" s="46" t="e">
        <f t="shared" si="2"/>
        <v>#DIV/0!</v>
      </c>
      <c r="I7" s="50"/>
      <c r="J7" s="50">
        <v>30000</v>
      </c>
      <c r="K7" s="46">
        <f t="shared" si="3"/>
        <v>30000</v>
      </c>
      <c r="L7" s="46" t="e">
        <f t="shared" si="0"/>
        <v>#DIV/0!</v>
      </c>
      <c r="M7" s="42"/>
      <c r="O7" s="42"/>
      <c r="Q7" s="43"/>
      <c r="R7" s="44"/>
    </row>
    <row r="8" spans="2:18" x14ac:dyDescent="0.25">
      <c r="B8" s="48"/>
      <c r="C8" s="48"/>
      <c r="D8" s="48"/>
      <c r="E8" s="48"/>
      <c r="F8" s="49">
        <f t="shared" si="1"/>
        <v>0</v>
      </c>
      <c r="G8" s="50"/>
      <c r="H8" s="46" t="e">
        <f t="shared" si="2"/>
        <v>#DIV/0!</v>
      </c>
      <c r="I8" s="50"/>
      <c r="J8" s="50">
        <v>30000</v>
      </c>
      <c r="K8" s="46">
        <f t="shared" si="3"/>
        <v>30000</v>
      </c>
      <c r="L8" s="46" t="e">
        <f t="shared" si="0"/>
        <v>#DIV/0!</v>
      </c>
      <c r="M8" s="42"/>
      <c r="O8" s="42"/>
      <c r="Q8" s="43"/>
      <c r="R8" s="44"/>
    </row>
    <row r="9" spans="2:18" x14ac:dyDescent="0.25">
      <c r="B9" s="48"/>
      <c r="C9" s="48"/>
      <c r="D9" s="48"/>
      <c r="E9" s="48"/>
      <c r="F9" s="49">
        <f t="shared" si="1"/>
        <v>0</v>
      </c>
      <c r="G9" s="50"/>
      <c r="H9" s="46" t="e">
        <f t="shared" si="2"/>
        <v>#DIV/0!</v>
      </c>
      <c r="I9" s="50"/>
      <c r="J9" s="50">
        <v>30000</v>
      </c>
      <c r="K9" s="46">
        <f t="shared" si="3"/>
        <v>30000</v>
      </c>
      <c r="L9" s="46" t="e">
        <f t="shared" si="0"/>
        <v>#DIV/0!</v>
      </c>
      <c r="M9" s="42"/>
      <c r="O9" s="42"/>
      <c r="Q9" s="43"/>
      <c r="R9" s="44"/>
    </row>
    <row r="10" spans="2:18" s="45" customFormat="1" x14ac:dyDescent="0.25">
      <c r="G10" s="81"/>
      <c r="H10" s="82">
        <f>AVERAGE(H3,H4)</f>
        <v>16718.3615530022</v>
      </c>
      <c r="I10" s="123" t="s">
        <v>24</v>
      </c>
      <c r="J10" s="123"/>
      <c r="K10" s="123"/>
      <c r="L10" s="82">
        <f>AVERAGE(L3,L4)</f>
        <v>17918.683945374687</v>
      </c>
    </row>
    <row r="11" spans="2:18" x14ac:dyDescent="0.25">
      <c r="G11" s="41"/>
    </row>
    <row r="12" spans="2:18" x14ac:dyDescent="0.25">
      <c r="G12" s="41"/>
    </row>
    <row r="13" spans="2:18" x14ac:dyDescent="0.25">
      <c r="G13" s="41"/>
    </row>
    <row r="14" spans="2:18" x14ac:dyDescent="0.25">
      <c r="G14" s="41"/>
    </row>
    <row r="15" spans="2:18" x14ac:dyDescent="0.25">
      <c r="G15" s="41"/>
    </row>
    <row r="16" spans="2:18" x14ac:dyDescent="0.25">
      <c r="G16" s="41"/>
    </row>
    <row r="17" spans="7:7" x14ac:dyDescent="0.25">
      <c r="G17" s="41"/>
    </row>
    <row r="18" spans="7:7" x14ac:dyDescent="0.25">
      <c r="G18" s="41"/>
    </row>
    <row r="19" spans="7:7" x14ac:dyDescent="0.25">
      <c r="G19" s="41"/>
    </row>
    <row r="20" spans="7:7" x14ac:dyDescent="0.25">
      <c r="G20" s="41"/>
    </row>
    <row r="21" spans="7:7" x14ac:dyDescent="0.25">
      <c r="G21" s="41"/>
    </row>
  </sheetData>
  <mergeCells count="1">
    <mergeCell ref="I10:K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4"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Mauli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2024-11-04T09:40:00Z</dcterms:modified>
</cp:coreProperties>
</file>