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ampat Malhari Kunde - SBI\"/>
    </mc:Choice>
  </mc:AlternateContent>
  <xr:revisionPtr revIDLastSave="0" documentId="13_ncr:1_{C1EA9556-53A3-4A30-87CE-B956A29039F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2" i="4" l="1"/>
  <c r="R11" i="15" l="1"/>
  <c r="T13" i="14"/>
  <c r="U10" i="13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<sst xmlns="http://schemas.openxmlformats.org/spreadsheetml/2006/main" count="49" uniqueCount="43">
  <si>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</si>
  <si>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</si>
  <si>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</si>
  <si>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</si>
  <si>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</si>
  <si>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</si>
  <si>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</si>
  <si>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</si>
  <si>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</si>
  <si>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</si>
  <si>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</si>
  <si>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</si>
  <si>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</si>
  <si>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</si>
  <si>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</si>
  <si>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</si>
  <si>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</si>
  <si>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</si>
  <si>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</si>
  <si>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</si>
  <si>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</si>
  <si>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</si>
  <si>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</si>
  <si>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</si>
  <si>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</si>
  <si>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</si>
  <si>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</si>
  <si>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</si>
  <si>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</si>
  <si>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</si>
  <si>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</si>
  <si>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</si>
  <si>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</si>
  <si>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</si>
  <si>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</si>
  <si>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</si>
  <si>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</si>
  <si>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</si>
  <si>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</si>
  <si>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</si>
  <si>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Kalyan ) - Sampat Malhari Kunde &amp; Varsha Sampat Kunde</t>
  </si>
  <si>
    <t>As per Part BCC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</si>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</sst>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38972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91A85-39FD-464F-9A9E-40488F383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249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39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FD044-704A-4175-B3E2-3B664985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373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18BEE-3E06-4E31-BE33-F5C1A26B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287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42</xdr:row>
      <xdr:rowOff>20096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BAB56-CDE0-495B-AAC4-58EC7A28D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497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48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A5B1A-C143-46D4-816B-7A65A2FE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CF10AF-F4EC-4733-A311-229616E1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BD9A9-EB61-449F-B2A9-42C0F5F9E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068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1" sqref="U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5" customFormat="1" x14ac:dyDescent="0.25">
      <c r="A3" s="46">
        <f t="shared" ref="A3:A14" si="0">N3</f>
        <v>0</v>
      </c>
      <c r="B3" s="46">
        <f t="shared" ref="B3:B14" si="1">Q3</f>
        <v>462</v>
      </c>
      <c r="C3" s="46">
        <f>B3*1.2</f>
        <v>554.4</v>
      </c>
      <c r="D3" s="46">
        <f t="shared" ref="D3:D14" si="2">C3*1.2</f>
        <v>665.28</v>
      </c>
      <c r="E3" s="47">
        <f t="shared" ref="E3:E14" si="3">R3</f>
        <v>3250000</v>
      </c>
      <c r="F3" s="46">
        <f t="shared" ref="F3:F14" si="4">ROUND((E3/B3),0)</f>
        <v>7035</v>
      </c>
      <c r="G3" s="46">
        <f t="shared" ref="G3:G14" si="5">ROUND((E3/C3),0)</f>
        <v>5862</v>
      </c>
      <c r="H3" s="46">
        <f t="shared" ref="H3:H14" si="6">ROUND((E3/D3),0)</f>
        <v>4885</v>
      </c>
      <c r="I3" s="46" t="e">
        <f>#REF!</f>
        <v>#REF!</v>
      </c>
      <c r="J3" s="46">
        <f t="shared" ref="J3:J14" si="7">S3</f>
        <v>0</v>
      </c>
      <c r="O3" s="45">
        <v>0</v>
      </c>
      <c r="P3" s="45">
        <f t="shared" ref="P3:Q14" si="8">O3/1.2</f>
        <v>0</v>
      </c>
      <c r="Q3" s="45">
        <v>462</v>
      </c>
      <c r="R3" s="48">
        <v>3250000</v>
      </c>
    </row>
    <row r="4" spans="1:20" x14ac:dyDescent="0.25">
      <c r="A4" s="4">
        <f t="shared" ref="A4:A9" si="9">N4</f>
        <v>0</v>
      </c>
      <c r="B4" s="4">
        <f t="shared" ref="B4:B9" si="10">Q4</f>
        <v>639</v>
      </c>
      <c r="C4" s="4">
        <f t="shared" ref="C4:C9" si="11">B4*1.2</f>
        <v>766.8</v>
      </c>
      <c r="D4" s="4">
        <f t="shared" ref="D4:D9" si="12">C4*1.2</f>
        <v>920.16</v>
      </c>
      <c r="E4" s="5">
        <f t="shared" ref="E4:E9" si="13">R4</f>
        <v>4200000</v>
      </c>
      <c r="F4" s="9">
        <f t="shared" ref="F4:F9" si="14">ROUND((E4/B4),0)</f>
        <v>6573</v>
      </c>
      <c r="G4" s="9">
        <f t="shared" ref="G4:G9" si="15">ROUND((E4/C4),0)</f>
        <v>5477</v>
      </c>
      <c r="H4" s="9">
        <f t="shared" ref="H4:H9" si="16">ROUND((E4/D4),0)</f>
        <v>4564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639</v>
      </c>
      <c r="R4" s="2">
        <v>4200000</v>
      </c>
    </row>
    <row r="5" spans="1:20" s="45" customFormat="1" x14ac:dyDescent="0.25">
      <c r="A5" s="46">
        <f t="shared" si="9"/>
        <v>0</v>
      </c>
      <c r="B5" s="46">
        <f t="shared" si="10"/>
        <v>631</v>
      </c>
      <c r="C5" s="46">
        <f t="shared" si="11"/>
        <v>757.19999999999993</v>
      </c>
      <c r="D5" s="46">
        <f t="shared" si="12"/>
        <v>908.63999999999987</v>
      </c>
      <c r="E5" s="47">
        <f t="shared" si="13"/>
        <v>4210000</v>
      </c>
      <c r="F5" s="46">
        <f t="shared" si="14"/>
        <v>6672</v>
      </c>
      <c r="G5" s="46">
        <f t="shared" si="15"/>
        <v>5560</v>
      </c>
      <c r="H5" s="46">
        <f t="shared" si="16"/>
        <v>4633</v>
      </c>
      <c r="I5" s="46" t="e">
        <f>#REF!</f>
        <v>#REF!</v>
      </c>
      <c r="J5" s="46">
        <f t="shared" si="17"/>
        <v>0</v>
      </c>
      <c r="O5" s="45">
        <v>0</v>
      </c>
      <c r="P5" s="45">
        <f t="shared" si="18"/>
        <v>0</v>
      </c>
      <c r="Q5" s="45">
        <v>631</v>
      </c>
      <c r="R5" s="48">
        <v>4210000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700</v>
      </c>
      <c r="C16" s="4">
        <f>B16*1.2</f>
        <v>840</v>
      </c>
      <c r="D16" s="4">
        <f t="shared" ref="D16:D28" si="34">C16*1.2</f>
        <v>1008</v>
      </c>
      <c r="E16" s="5">
        <f t="shared" ref="E16:E28" si="35">R16</f>
        <v>4690000</v>
      </c>
      <c r="F16" s="9">
        <f t="shared" ref="F16:F28" si="36">ROUND((E16/B16),0)</f>
        <v>6700</v>
      </c>
      <c r="G16" s="9">
        <f t="shared" ref="G16:G28" si="37">ROUND((E16/C16),0)</f>
        <v>5583</v>
      </c>
      <c r="H16" s="9">
        <f t="shared" ref="H16:H28" si="38">ROUND((E16/D16),0)</f>
        <v>4653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700</v>
      </c>
      <c r="R16" s="2">
        <v>4690000</v>
      </c>
    </row>
    <row r="17" spans="1:24" x14ac:dyDescent="0.25">
      <c r="A17" s="4">
        <f t="shared" si="32"/>
        <v>0</v>
      </c>
      <c r="B17" s="4">
        <f t="shared" si="33"/>
        <v>464</v>
      </c>
      <c r="C17" s="4">
        <f t="shared" ref="C17:C28" si="41">B17*1.2</f>
        <v>556.79999999999995</v>
      </c>
      <c r="D17" s="4">
        <f t="shared" si="34"/>
        <v>668.16</v>
      </c>
      <c r="E17" s="5">
        <f t="shared" si="35"/>
        <v>3300000</v>
      </c>
      <c r="F17" s="9">
        <f t="shared" si="36"/>
        <v>7112</v>
      </c>
      <c r="G17" s="9">
        <f t="shared" si="37"/>
        <v>5927</v>
      </c>
      <c r="H17" s="9">
        <f t="shared" si="38"/>
        <v>4939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464</v>
      </c>
      <c r="R17" s="2">
        <v>3300000</v>
      </c>
    </row>
    <row r="18" spans="1:24" x14ac:dyDescent="0.25">
      <c r="A18" s="4">
        <f t="shared" si="32"/>
        <v>0</v>
      </c>
      <c r="B18" s="4">
        <f t="shared" si="33"/>
        <v>800</v>
      </c>
      <c r="C18" s="4">
        <f t="shared" si="41"/>
        <v>960</v>
      </c>
      <c r="D18" s="4">
        <f t="shared" si="34"/>
        <v>1152</v>
      </c>
      <c r="E18" s="5">
        <f t="shared" si="35"/>
        <v>5000000</v>
      </c>
      <c r="F18" s="9">
        <f t="shared" si="36"/>
        <v>6250</v>
      </c>
      <c r="G18" s="9">
        <f t="shared" si="37"/>
        <v>5208</v>
      </c>
      <c r="H18" s="9">
        <f t="shared" si="38"/>
        <v>4340</v>
      </c>
      <c r="I18" s="4" t="e">
        <f>#REF!</f>
        <v>#REF!</v>
      </c>
      <c r="J18" s="4">
        <f t="shared" si="39"/>
        <v>0</v>
      </c>
      <c r="O18">
        <v>0</v>
      </c>
      <c r="P18">
        <v>960</v>
      </c>
      <c r="Q18">
        <f t="shared" si="40"/>
        <v>800</v>
      </c>
      <c r="R18" s="2">
        <v>5000000</v>
      </c>
    </row>
    <row r="19" spans="1:24" s="45" customFormat="1" x14ac:dyDescent="0.25">
      <c r="A19" s="46">
        <f t="shared" si="32"/>
        <v>0</v>
      </c>
      <c r="B19" s="46">
        <f t="shared" si="33"/>
        <v>680</v>
      </c>
      <c r="C19" s="46">
        <f t="shared" si="41"/>
        <v>816</v>
      </c>
      <c r="D19" s="46">
        <f t="shared" si="34"/>
        <v>979.19999999999993</v>
      </c>
      <c r="E19" s="47">
        <f t="shared" si="35"/>
        <v>5500000</v>
      </c>
      <c r="F19" s="46">
        <f t="shared" si="36"/>
        <v>8088</v>
      </c>
      <c r="G19" s="46">
        <f t="shared" si="37"/>
        <v>6740</v>
      </c>
      <c r="H19" s="46">
        <f t="shared" si="38"/>
        <v>5617</v>
      </c>
      <c r="I19" s="46" t="e">
        <f>#REF!</f>
        <v>#REF!</v>
      </c>
      <c r="J19" s="46">
        <f t="shared" si="39"/>
        <v>0</v>
      </c>
      <c r="O19" s="45">
        <v>0</v>
      </c>
      <c r="P19" s="45">
        <f t="shared" si="40"/>
        <v>0</v>
      </c>
      <c r="Q19" s="45">
        <v>680</v>
      </c>
      <c r="R19" s="48">
        <v>5500000</v>
      </c>
    </row>
    <row r="20" spans="1:24" s="45" customFormat="1" x14ac:dyDescent="0.25">
      <c r="A20" s="46">
        <f t="shared" si="32"/>
        <v>0</v>
      </c>
      <c r="B20" s="46">
        <f t="shared" si="33"/>
        <v>305</v>
      </c>
      <c r="C20" s="46">
        <f t="shared" si="41"/>
        <v>366</v>
      </c>
      <c r="D20" s="46">
        <f t="shared" si="34"/>
        <v>439.2</v>
      </c>
      <c r="E20" s="47">
        <f t="shared" si="35"/>
        <v>3150000</v>
      </c>
      <c r="F20" s="46">
        <f t="shared" si="36"/>
        <v>10328</v>
      </c>
      <c r="G20" s="46">
        <f t="shared" si="37"/>
        <v>8607</v>
      </c>
      <c r="H20" s="46">
        <f t="shared" si="38"/>
        <v>7172</v>
      </c>
      <c r="I20" s="46" t="e">
        <f>#REF!</f>
        <v>#REF!</v>
      </c>
      <c r="J20" s="46">
        <f t="shared" si="39"/>
        <v>0</v>
      </c>
      <c r="O20" s="45">
        <v>0</v>
      </c>
      <c r="P20" s="45">
        <f t="shared" si="40"/>
        <v>0</v>
      </c>
      <c r="Q20" s="45">
        <v>305</v>
      </c>
      <c r="R20" s="48">
        <v>3150000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7800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5300</v>
      </c>
      <c r="X31" s="22"/>
    </row>
    <row r="32" spans="1:24" ht="15.75" x14ac:dyDescent="0.25">
      <c r="E32" t="s">
        <v>42</v>
      </c>
      <c r="F32" s="7">
        <v>59.4</v>
      </c>
      <c r="G32" s="6">
        <f>F32*10.764</f>
        <v>639.38159999999993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P37" s="45"/>
      <c r="U37" s="17"/>
      <c r="V37" s="26"/>
      <c r="W37" s="27">
        <f>W36%</f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5300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W29</f>
        <v>7800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639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4984200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4884516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3987360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1597500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10383.75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U44"/>
  <sheetViews>
    <sheetView zoomScaleNormal="100" workbookViewId="0">
      <selection activeCell="U11" sqref="U11"/>
    </sheetView>
  </sheetViews>
  <sheetFormatPr defaultRowHeight="15" x14ac:dyDescent="0.25"/>
  <sheetData>
    <row r="10" spans="20:21" x14ac:dyDescent="0.25">
      <c r="T10">
        <v>42.94</v>
      </c>
      <c r="U10">
        <f>T10*10.764</f>
        <v>462.20615999999995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3:T13"/>
  <sheetViews>
    <sheetView topLeftCell="A6" workbookViewId="0">
      <selection activeCell="T13" sqref="T13"/>
    </sheetView>
  </sheetViews>
  <sheetFormatPr defaultRowHeight="15" x14ac:dyDescent="0.25"/>
  <sheetData>
    <row r="13" spans="19:20" x14ac:dyDescent="0.25">
      <c r="S13">
        <v>59.4</v>
      </c>
      <c r="T13">
        <f>S13*10.764</f>
        <v>639.38159999999993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1"/>
  <sheetViews>
    <sheetView zoomScaleNormal="100" workbookViewId="0">
      <selection activeCell="R12" sqref="R12"/>
    </sheetView>
  </sheetViews>
  <sheetFormatPr defaultRowHeight="15" x14ac:dyDescent="0.25"/>
  <sheetData>
    <row r="2" spans="1:18" x14ac:dyDescent="0.25">
      <c r="A2" s="6"/>
    </row>
    <row r="11" spans="1:18" x14ac:dyDescent="0.25">
      <c r="Q11">
        <v>58.6</v>
      </c>
      <c r="R11">
        <f>Q11*10.764</f>
        <v>630.7704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22" sqref="Z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4" sqref="R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2024-10-29T05:16:03Z</dcterms:modified>
</cp:coreProperties>
</file>