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Valuation 2024\BOB- Bank of Baroda\RO- Regional Office\Ramesh Repe\"/>
    </mc:Choice>
  </mc:AlternateContent>
  <bookViews>
    <workbookView xWindow="0" yWindow="0" windowWidth="16815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2" r:id="rId8"/>
    <sheet name="mmnt" sheetId="33" r:id="rId9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8" i="4" l="1"/>
  <c r="P9" i="4"/>
  <c r="B4" i="4" l="1"/>
  <c r="P4" i="4"/>
  <c r="J4" i="4"/>
  <c r="I4" i="4"/>
  <c r="E4" i="4"/>
  <c r="A4" i="4"/>
  <c r="P3" i="4"/>
  <c r="Q3" i="4" s="1"/>
  <c r="B3" i="4" s="1"/>
  <c r="J3" i="4"/>
  <c r="I3" i="4"/>
  <c r="E3" i="4"/>
  <c r="A3" i="4"/>
  <c r="B2" i="4"/>
  <c r="J2" i="4"/>
  <c r="I2" i="4"/>
  <c r="E2" i="4"/>
  <c r="A2" i="4"/>
  <c r="B6" i="4"/>
  <c r="J6" i="4"/>
  <c r="I6" i="4"/>
  <c r="E6" i="4"/>
  <c r="A6" i="4"/>
  <c r="B5" i="4"/>
  <c r="J5" i="4"/>
  <c r="I5" i="4"/>
  <c r="E5" i="4"/>
  <c r="A5" i="4"/>
  <c r="P17" i="4"/>
  <c r="Q17" i="4" s="1"/>
  <c r="B17" i="4" s="1"/>
  <c r="J17" i="4"/>
  <c r="I17" i="4"/>
  <c r="E17" i="4"/>
  <c r="A17" i="4"/>
  <c r="P16" i="4"/>
  <c r="Q16" i="4" s="1"/>
  <c r="B16" i="4" s="1"/>
  <c r="J16" i="4"/>
  <c r="I16" i="4"/>
  <c r="E16" i="4"/>
  <c r="A16" i="4"/>
  <c r="P15" i="4"/>
  <c r="Q15" i="4" s="1"/>
  <c r="B15" i="4" s="1"/>
  <c r="J15" i="4"/>
  <c r="I15" i="4"/>
  <c r="E15" i="4"/>
  <c r="A15" i="4"/>
  <c r="P14" i="4"/>
  <c r="Q14" i="4" s="1"/>
  <c r="B14" i="4" s="1"/>
  <c r="J14" i="4"/>
  <c r="I14" i="4"/>
  <c r="E14" i="4"/>
  <c r="A14" i="4"/>
  <c r="P13" i="4"/>
  <c r="Q13" i="4" s="1"/>
  <c r="B13" i="4" s="1"/>
  <c r="J13" i="4"/>
  <c r="I13" i="4"/>
  <c r="E13" i="4"/>
  <c r="A13" i="4"/>
  <c r="P12" i="4"/>
  <c r="Q12" i="4" s="1"/>
  <c r="B12" i="4" s="1"/>
  <c r="J12" i="4"/>
  <c r="I12" i="4"/>
  <c r="E12" i="4"/>
  <c r="A12" i="4"/>
  <c r="P11" i="4"/>
  <c r="Q11" i="4" s="1"/>
  <c r="B11" i="4" s="1"/>
  <c r="J11" i="4"/>
  <c r="I11" i="4"/>
  <c r="E11" i="4"/>
  <c r="A11" i="4"/>
  <c r="P10" i="4"/>
  <c r="Q10" i="4" s="1"/>
  <c r="B10" i="4" s="1"/>
  <c r="J10" i="4"/>
  <c r="I10" i="4"/>
  <c r="E10" i="4"/>
  <c r="A10" i="4"/>
  <c r="Q9" i="4"/>
  <c r="B9" i="4" s="1"/>
  <c r="J9" i="4"/>
  <c r="I9" i="4"/>
  <c r="E9" i="4"/>
  <c r="A9" i="4"/>
  <c r="B8" i="4"/>
  <c r="J8" i="4"/>
  <c r="I8" i="4"/>
  <c r="E8" i="4"/>
  <c r="A8" i="4"/>
  <c r="P7" i="4"/>
  <c r="B7" i="4" s="1"/>
  <c r="J7" i="4"/>
  <c r="I7" i="4"/>
  <c r="E7" i="4"/>
  <c r="A7" i="4"/>
  <c r="D17" i="25"/>
  <c r="F3" i="4" l="1"/>
  <c r="C3" i="4"/>
  <c r="F2" i="4"/>
  <c r="C2" i="4"/>
  <c r="F4" i="4"/>
  <c r="C4" i="4"/>
  <c r="C5" i="4"/>
  <c r="F5" i="4"/>
  <c r="C6" i="4"/>
  <c r="F6" i="4"/>
  <c r="C10" i="4"/>
  <c r="F10" i="4"/>
  <c r="C14" i="4"/>
  <c r="F14" i="4"/>
  <c r="F9" i="4"/>
  <c r="C9" i="4"/>
  <c r="F13" i="4"/>
  <c r="C13" i="4"/>
  <c r="F17" i="4"/>
  <c r="C17" i="4"/>
  <c r="C8" i="4"/>
  <c r="F8" i="4"/>
  <c r="C12" i="4"/>
  <c r="F12" i="4"/>
  <c r="F16" i="4"/>
  <c r="C16" i="4"/>
  <c r="F7" i="4"/>
  <c r="C7" i="4"/>
  <c r="F11" i="4"/>
  <c r="C11" i="4"/>
  <c r="F15" i="4"/>
  <c r="C15" i="4"/>
  <c r="P18" i="4"/>
  <c r="Q18" i="4" s="1"/>
  <c r="G4" i="4" l="1"/>
  <c r="D4" i="4"/>
  <c r="H4" i="4" s="1"/>
  <c r="G3" i="4"/>
  <c r="D3" i="4"/>
  <c r="H3" i="4" s="1"/>
  <c r="G2" i="4"/>
  <c r="D2" i="4"/>
  <c r="H2" i="4" s="1"/>
  <c r="G6" i="4"/>
  <c r="D6" i="4"/>
  <c r="H6" i="4" s="1"/>
  <c r="G5" i="4"/>
  <c r="D5" i="4"/>
  <c r="H5" i="4" s="1"/>
  <c r="G15" i="4"/>
  <c r="D15" i="4"/>
  <c r="H15" i="4" s="1"/>
  <c r="G7" i="4"/>
  <c r="D7" i="4"/>
  <c r="H7" i="4" s="1"/>
  <c r="G16" i="4"/>
  <c r="D16" i="4"/>
  <c r="H16" i="4" s="1"/>
  <c r="D17" i="4"/>
  <c r="H17" i="4" s="1"/>
  <c r="G17" i="4"/>
  <c r="G9" i="4"/>
  <c r="D9" i="4"/>
  <c r="H9" i="4" s="1"/>
  <c r="D12" i="4"/>
  <c r="H12" i="4" s="1"/>
  <c r="G12" i="4"/>
  <c r="D10" i="4"/>
  <c r="H10" i="4" s="1"/>
  <c r="G10" i="4"/>
  <c r="G11" i="4"/>
  <c r="D11" i="4"/>
  <c r="H11" i="4" s="1"/>
  <c r="G13" i="4"/>
  <c r="D13" i="4"/>
  <c r="H13" i="4" s="1"/>
  <c r="D8" i="4"/>
  <c r="H8" i="4" s="1"/>
  <c r="G8" i="4"/>
  <c r="D14" i="4"/>
  <c r="H14" i="4" s="1"/>
  <c r="G14" i="4"/>
  <c r="N8" i="24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19" i="4" l="1"/>
  <c r="Q19" i="4" s="1"/>
  <c r="D23" i="23"/>
  <c r="C5" i="23"/>
  <c r="N13" i="24" l="1"/>
  <c r="F2" i="24"/>
  <c r="H2" i="24" s="1"/>
  <c r="E2" i="24"/>
  <c r="G2" i="24" s="1"/>
  <c r="G31" i="4"/>
  <c r="N18" i="24"/>
  <c r="N17" i="24"/>
  <c r="N16" i="24"/>
  <c r="N12" i="24"/>
  <c r="H32" i="4" l="1"/>
  <c r="I31" i="4"/>
  <c r="I2" i="24"/>
  <c r="G34" i="4"/>
  <c r="G36" i="4" l="1"/>
  <c r="H34" i="4"/>
  <c r="G35" i="4"/>
  <c r="F30" i="24"/>
  <c r="H30" i="24" s="1"/>
  <c r="E30" i="24"/>
  <c r="G30" i="24" s="1"/>
  <c r="I30" i="24" s="1"/>
  <c r="F29" i="24"/>
  <c r="H29" i="24" s="1"/>
  <c r="E29" i="24"/>
  <c r="G29" i="24" s="1"/>
  <c r="I29" i="24" s="1"/>
  <c r="G28" i="24"/>
  <c r="F28" i="24"/>
  <c r="I28" i="24" s="1"/>
  <c r="E28" i="24"/>
  <c r="H28" i="24" s="1"/>
  <c r="H27" i="24"/>
  <c r="G27" i="24"/>
  <c r="F27" i="24"/>
  <c r="I27" i="24" s="1"/>
  <c r="E27" i="24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19" i="24" l="1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6" i="23"/>
  <c r="C14" i="23"/>
  <c r="C10" i="23" l="1"/>
  <c r="C11" i="23" s="1"/>
  <c r="C12" i="23" s="1"/>
  <c r="C13" i="23" s="1"/>
  <c r="C16" i="23" s="1"/>
  <c r="C19" i="23" s="1"/>
  <c r="C20" i="23" l="1"/>
  <c r="B20" i="23" s="1"/>
  <c r="C25" i="23"/>
  <c r="C21" i="23"/>
  <c r="J19" i="4" l="1"/>
  <c r="I19" i="4"/>
  <c r="E19" i="4"/>
  <c r="A19" i="4"/>
  <c r="J18" i="4"/>
  <c r="I18" i="4"/>
  <c r="E18" i="4"/>
  <c r="A18" i="4"/>
  <c r="B18" i="4" l="1"/>
  <c r="B19" i="4"/>
  <c r="C19" i="4" l="1"/>
  <c r="G19" i="4" s="1"/>
  <c r="F19" i="4"/>
  <c r="C18" i="4"/>
  <c r="G18" i="4" s="1"/>
  <c r="F18" i="4"/>
  <c r="D19" i="4"/>
  <c r="H19" i="4" s="1"/>
  <c r="D18" i="4"/>
  <c r="H18" i="4" s="1"/>
</calcChain>
</file>

<file path=xl/sharedStrings.xml><?xml version="1.0" encoding="utf-8"?>
<sst xmlns="http://schemas.openxmlformats.org/spreadsheetml/2006/main" count="133" uniqueCount="99">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</sst>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applyBorder="1" applyAlignment="1">
      <alignment wrapText="1"/>
    </xf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2" fillId="0" borderId="0" xfId="1" applyFont="1" applyAlignment="1"/>
    <xf numFmtId="43" fontId="2" fillId="0" borderId="8" xfId="1" applyFont="1" applyBorder="1"/>
    <xf numFmtId="43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43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260838</xdr:colOff>
      <xdr:row>21</xdr:row>
      <xdr:rowOff>66675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34050" cy="40671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247650</xdr:colOff>
      <xdr:row>18</xdr:row>
      <xdr:rowOff>152400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34050" cy="3581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388952</xdr:colOff>
      <xdr:row>30</xdr:row>
      <xdr:rowOff>94524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580952" cy="58095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484190</xdr:colOff>
      <xdr:row>31</xdr:row>
      <xdr:rowOff>8786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676190" cy="591428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142095</xdr:colOff>
      <xdr:row>30</xdr:row>
      <xdr:rowOff>113571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38095" cy="5828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workbookViewId="0">
      <selection activeCell="E16" sqref="E16"/>
    </sheetView>
  </sheetViews>
  <sheetFormatPr defaultRowHeight="15"/>
  <cols>
    <col min="1" max="1" width="10.5703125" customWidth="1"/>
    <col min="2" max="2" width="42.42578125" bestFit="1" customWidth="1"/>
    <col min="3" max="3" width="13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42035</v>
      </c>
      <c r="F2" s="71"/>
      <c r="G2" s="115" t="s">
        <v>77</v>
      </c>
      <c r="H2" s="116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40000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40000</v>
      </c>
      <c r="D5" s="56" t="s">
        <v>61</v>
      </c>
      <c r="E5" s="57">
        <f>ROUND(C5/10.764,0)</f>
        <v>3716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17000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23000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0</v>
      </c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23000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40000</v>
      </c>
      <c r="D10" s="56" t="s">
        <v>61</v>
      </c>
      <c r="E10" s="57">
        <f>ROUND(C10/10.764,0)</f>
        <v>3716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2024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0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60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843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53">
        <f>E10*C16</f>
        <v>3132588</v>
      </c>
      <c r="D17" s="71">
        <f>C16*2000</f>
        <v>1686000</v>
      </c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7"/>
      <c r="L1" s="117"/>
      <c r="M1" s="117"/>
      <c r="N1" s="117"/>
      <c r="O1" s="117"/>
      <c r="P1" s="117"/>
      <c r="Q1" s="117"/>
      <c r="R1" s="117"/>
    </row>
    <row r="2" spans="1:23" ht="16.5">
      <c r="A2" s="37">
        <v>10</v>
      </c>
      <c r="B2" s="37">
        <v>4.5</v>
      </c>
      <c r="C2" s="37">
        <v>9</v>
      </c>
      <c r="D2" s="37">
        <v>0</v>
      </c>
      <c r="E2" s="38">
        <f t="shared" ref="E2" si="0">B2/12</f>
        <v>0.375</v>
      </c>
      <c r="F2" s="38">
        <f t="shared" ref="F2" si="1">D2/12</f>
        <v>0</v>
      </c>
      <c r="G2" s="38">
        <f t="shared" ref="G2" si="2">A2+E2</f>
        <v>10.375</v>
      </c>
      <c r="H2" s="38">
        <f t="shared" ref="H2" si="3">C2+F2</f>
        <v>9</v>
      </c>
      <c r="I2" s="39">
        <f t="shared" ref="I2" si="4">G2*H2</f>
        <v>93.375</v>
      </c>
      <c r="J2" s="39">
        <f>I2</f>
        <v>93.375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228.375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284.375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317.375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341.875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341.875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341.875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341.875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341.875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341.875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341.875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341.875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341.875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341.875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341.875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341.875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341.875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341.875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341.875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341.875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341.875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341.875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341.875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341.875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341.875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341.875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341.875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341.875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341.875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workbookViewId="0">
      <selection activeCell="F18" sqref="F18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5500</v>
      </c>
      <c r="D3" s="20" t="s">
        <v>98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3500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0</v>
      </c>
      <c r="D7" s="24"/>
      <c r="F7" s="74"/>
      <c r="G7" s="74"/>
    </row>
    <row r="8" spans="1:9">
      <c r="A8" s="15" t="s">
        <v>18</v>
      </c>
      <c r="B8" s="23"/>
      <c r="C8" s="24">
        <v>60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0</v>
      </c>
      <c r="D10" s="24"/>
      <c r="F10" s="74"/>
      <c r="G10" s="74"/>
    </row>
    <row r="11" spans="1:9">
      <c r="A11" s="15"/>
      <c r="B11" s="25"/>
      <c r="C11" s="26">
        <f>C10%</f>
        <v>0</v>
      </c>
      <c r="D11" s="26"/>
      <c r="F11" s="74"/>
      <c r="G11" s="74"/>
    </row>
    <row r="12" spans="1:9">
      <c r="A12" s="15" t="s">
        <v>21</v>
      </c>
      <c r="B12" s="18"/>
      <c r="C12" s="19">
        <f>C6*C11</f>
        <v>0</v>
      </c>
      <c r="D12" s="22"/>
      <c r="F12" s="74"/>
      <c r="G12" s="74"/>
    </row>
    <row r="13" spans="1:9">
      <c r="A13" s="15" t="s">
        <v>22</v>
      </c>
      <c r="B13" s="18"/>
      <c r="C13" s="19">
        <f>C6-C12</f>
        <v>2000</v>
      </c>
      <c r="D13" s="22"/>
      <c r="F13" s="74"/>
      <c r="G13" s="74"/>
    </row>
    <row r="14" spans="1:9">
      <c r="A14" s="15" t="s">
        <v>15</v>
      </c>
      <c r="B14" s="18"/>
      <c r="C14" s="19">
        <f>C5</f>
        <v>3500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5500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95</v>
      </c>
      <c r="B18" s="7"/>
      <c r="C18" s="72">
        <v>766</v>
      </c>
      <c r="D18" s="72"/>
      <c r="E18" s="73"/>
      <c r="F18" s="74"/>
      <c r="G18" s="74"/>
    </row>
    <row r="19" spans="1:7">
      <c r="A19" s="15"/>
      <c r="B19" s="6"/>
      <c r="C19" s="29">
        <f>C18*C16</f>
        <v>4213000</v>
      </c>
      <c r="D19" s="74" t="s">
        <v>68</v>
      </c>
      <c r="E19" s="29"/>
      <c r="F19" s="74" t="s">
        <v>68</v>
      </c>
      <c r="G19" s="74"/>
    </row>
    <row r="20" spans="1:7">
      <c r="A20" s="15"/>
      <c r="B20" s="53">
        <f>C20*80%</f>
        <v>3201880</v>
      </c>
      <c r="C20" s="30">
        <f>C19*95%</f>
        <v>4002350</v>
      </c>
      <c r="D20" s="74" t="s">
        <v>24</v>
      </c>
      <c r="E20" s="30"/>
      <c r="F20" s="74" t="s">
        <v>24</v>
      </c>
      <c r="G20" s="74"/>
    </row>
    <row r="21" spans="1:7">
      <c r="A21" s="15"/>
      <c r="C21" s="30">
        <f>C19*80%</f>
        <v>3370400</v>
      </c>
      <c r="D21" s="74" t="s">
        <v>25</v>
      </c>
      <c r="E21" s="30"/>
      <c r="F21" s="74" t="s">
        <v>25</v>
      </c>
      <c r="G21" s="74"/>
    </row>
    <row r="22" spans="1:7">
      <c r="A22" s="15"/>
      <c r="F22" s="74"/>
      <c r="G22" s="74"/>
    </row>
    <row r="23" spans="1:7">
      <c r="A23" s="31" t="s">
        <v>26</v>
      </c>
      <c r="B23" s="32"/>
      <c r="C23" s="33">
        <f>C4*C18</f>
        <v>1532000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8777.0833333333339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B1" zoomScale="70" zoomScaleNormal="70" workbookViewId="0">
      <selection activeCell="S11" sqref="S11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4" si="0">N2</f>
        <v>0</v>
      </c>
      <c r="B2" s="4">
        <f t="shared" ref="B2:B4" si="1">Q2</f>
        <v>0</v>
      </c>
      <c r="C2" s="4">
        <f t="shared" ref="C2:C4" si="2">B2*1.2</f>
        <v>0</v>
      </c>
      <c r="D2" s="4">
        <f t="shared" ref="D2:D4" si="3">C2*1.2</f>
        <v>0</v>
      </c>
      <c r="E2" s="5">
        <f t="shared" ref="E2:E4" si="4">R2</f>
        <v>0</v>
      </c>
      <c r="F2" s="4" t="e">
        <f t="shared" ref="F2:F4" si="5">ROUND((E2/B2),0)</f>
        <v>#DIV/0!</v>
      </c>
      <c r="G2" s="4" t="e">
        <f t="shared" ref="G2:G4" si="6">ROUND((E2/C2),0)</f>
        <v>#DIV/0!</v>
      </c>
      <c r="H2" s="4" t="e">
        <f t="shared" ref="H2:H4" si="7">ROUND((E2/D2),0)</f>
        <v>#DIV/0!</v>
      </c>
      <c r="I2" s="4">
        <f t="shared" ref="I2:I4" si="8">T2</f>
        <v>0</v>
      </c>
      <c r="J2" s="4">
        <f t="shared" ref="J2:J4" si="9">U2</f>
        <v>0</v>
      </c>
      <c r="K2" s="71"/>
      <c r="L2" s="71"/>
      <c r="M2" s="71"/>
      <c r="N2" s="71"/>
      <c r="O2" s="71">
        <v>0</v>
      </c>
      <c r="P2" s="71">
        <v>0</v>
      </c>
      <c r="Q2" s="71">
        <v>0</v>
      </c>
      <c r="R2" s="2">
        <v>0</v>
      </c>
      <c r="S2" s="2"/>
      <c r="T2" s="2"/>
      <c r="AA2" s="65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4" t="e">
        <f t="shared" si="5"/>
        <v>#DIV/0!</v>
      </c>
      <c r="G3" s="4" t="e">
        <f t="shared" si="6"/>
        <v>#DIV/0!</v>
      </c>
      <c r="H3" s="4" t="e">
        <f t="shared" si="7"/>
        <v>#DIV/0!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f>O3/1.2</f>
        <v>0</v>
      </c>
      <c r="Q3" s="71">
        <f t="shared" ref="Q3" si="10">P3/1.2</f>
        <v>0</v>
      </c>
      <c r="R3" s="2">
        <v>0</v>
      </c>
      <c r="S3" s="2"/>
      <c r="T3" s="2"/>
      <c r="AE3" s="65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f>O4/1.2</f>
        <v>0</v>
      </c>
      <c r="Q4" s="71">
        <v>0</v>
      </c>
      <c r="R4" s="2">
        <v>0</v>
      </c>
      <c r="S4" s="2"/>
      <c r="T4" s="2"/>
    </row>
    <row r="5" spans="1:35">
      <c r="A5" s="4">
        <f t="shared" ref="A5:A6" si="11">N5</f>
        <v>0</v>
      </c>
      <c r="B5" s="4">
        <f t="shared" ref="B5:B6" si="12">Q5</f>
        <v>600</v>
      </c>
      <c r="C5" s="4">
        <f t="shared" ref="C5:C6" si="13">B5*1.2</f>
        <v>720</v>
      </c>
      <c r="D5" s="4">
        <f t="shared" ref="D5:D6" si="14">C5*1.2</f>
        <v>864</v>
      </c>
      <c r="E5" s="5">
        <f t="shared" ref="E5:E6" si="15">R5</f>
        <v>4500000</v>
      </c>
      <c r="F5" s="4">
        <f t="shared" ref="F5:F6" si="16">ROUND((E5/B5),0)</f>
        <v>7500</v>
      </c>
      <c r="G5" s="4">
        <f t="shared" ref="G5:G6" si="17">ROUND((E5/C5),0)</f>
        <v>6250</v>
      </c>
      <c r="H5" s="4">
        <f t="shared" ref="H5:H6" si="18">ROUND((E5/D5),0)</f>
        <v>5208</v>
      </c>
      <c r="I5" s="4">
        <f t="shared" ref="I5:I6" si="19">T5</f>
        <v>0</v>
      </c>
      <c r="J5" s="4">
        <f t="shared" ref="J5:J6" si="20">U5</f>
        <v>0</v>
      </c>
      <c r="K5" s="71"/>
      <c r="L5" s="71"/>
      <c r="M5" s="71"/>
      <c r="N5" s="71"/>
      <c r="O5" s="71">
        <v>0</v>
      </c>
      <c r="P5" s="71">
        <v>0</v>
      </c>
      <c r="Q5" s="71">
        <v>600</v>
      </c>
      <c r="R5" s="2">
        <v>4500000</v>
      </c>
      <c r="S5" s="2"/>
      <c r="T5" s="2"/>
    </row>
    <row r="6" spans="1:35">
      <c r="A6" s="4">
        <f t="shared" si="11"/>
        <v>0</v>
      </c>
      <c r="B6" s="4">
        <f t="shared" si="12"/>
        <v>680</v>
      </c>
      <c r="C6" s="4">
        <f t="shared" si="13"/>
        <v>816</v>
      </c>
      <c r="D6" s="4">
        <f t="shared" si="14"/>
        <v>979.19999999999993</v>
      </c>
      <c r="E6" s="5">
        <f t="shared" si="15"/>
        <v>3670000</v>
      </c>
      <c r="F6" s="4">
        <f t="shared" si="16"/>
        <v>5397</v>
      </c>
      <c r="G6" s="4">
        <f t="shared" si="17"/>
        <v>4498</v>
      </c>
      <c r="H6" s="4">
        <f t="shared" si="18"/>
        <v>3748</v>
      </c>
      <c r="I6" s="4">
        <f t="shared" si="19"/>
        <v>0</v>
      </c>
      <c r="J6" s="4">
        <f t="shared" si="20"/>
        <v>0</v>
      </c>
      <c r="K6" s="71"/>
      <c r="L6" s="71"/>
      <c r="M6" s="71"/>
      <c r="N6" s="71"/>
      <c r="O6" s="71">
        <v>0</v>
      </c>
      <c r="P6" s="71">
        <v>0</v>
      </c>
      <c r="Q6" s="71">
        <v>680</v>
      </c>
      <c r="R6" s="2">
        <v>3670000</v>
      </c>
      <c r="S6" s="2"/>
      <c r="T6" s="2"/>
      <c r="AI6" t="s">
        <v>73</v>
      </c>
    </row>
    <row r="7" spans="1:35">
      <c r="A7" s="4">
        <f t="shared" ref="A7:A17" si="21">N7</f>
        <v>0</v>
      </c>
      <c r="B7" s="4">
        <f t="shared" ref="B7:B17" si="22">Q7</f>
        <v>600</v>
      </c>
      <c r="C7" s="4">
        <f t="shared" ref="C7:C17" si="23">B7*1.2</f>
        <v>720</v>
      </c>
      <c r="D7" s="4">
        <f t="shared" ref="D7:D17" si="24">C7*1.2</f>
        <v>864</v>
      </c>
      <c r="E7" s="5">
        <f t="shared" ref="E7:E17" si="25">R7</f>
        <v>3000000</v>
      </c>
      <c r="F7" s="4">
        <f t="shared" ref="F7:F17" si="26">ROUND((E7/B7),0)</f>
        <v>5000</v>
      </c>
      <c r="G7" s="4">
        <f t="shared" ref="G7:G17" si="27">ROUND((E7/C7),0)</f>
        <v>4167</v>
      </c>
      <c r="H7" s="4">
        <f t="shared" ref="H7:H17" si="28">ROUND((E7/D7),0)</f>
        <v>3472</v>
      </c>
      <c r="I7" s="4">
        <f t="shared" ref="I7:I17" si="29">T7</f>
        <v>0</v>
      </c>
      <c r="J7" s="4">
        <f t="shared" ref="J7:J17" si="30">U7</f>
        <v>0</v>
      </c>
      <c r="K7" s="71"/>
      <c r="L7" s="71"/>
      <c r="M7" s="71"/>
      <c r="N7" s="71"/>
      <c r="O7" s="71">
        <v>0</v>
      </c>
      <c r="P7" s="71">
        <f t="shared" ref="P7:P8" si="31">O7/1.2</f>
        <v>0</v>
      </c>
      <c r="Q7" s="71">
        <v>600</v>
      </c>
      <c r="R7" s="2">
        <v>3000000</v>
      </c>
      <c r="S7" s="2"/>
      <c r="T7" s="2"/>
    </row>
    <row r="8" spans="1:35">
      <c r="A8" s="4">
        <f t="shared" si="21"/>
        <v>0</v>
      </c>
      <c r="B8" s="4">
        <f t="shared" si="22"/>
        <v>600</v>
      </c>
      <c r="C8" s="4">
        <f t="shared" si="23"/>
        <v>720</v>
      </c>
      <c r="D8" s="4">
        <f t="shared" si="24"/>
        <v>864</v>
      </c>
      <c r="E8" s="5">
        <f t="shared" si="25"/>
        <v>3100000</v>
      </c>
      <c r="F8" s="4">
        <f t="shared" si="26"/>
        <v>5167</v>
      </c>
      <c r="G8" s="4">
        <f t="shared" si="27"/>
        <v>4306</v>
      </c>
      <c r="H8" s="4">
        <f t="shared" si="28"/>
        <v>3588</v>
      </c>
      <c r="I8" s="4">
        <f t="shared" si="29"/>
        <v>0</v>
      </c>
      <c r="J8" s="4">
        <f t="shared" si="30"/>
        <v>0</v>
      </c>
      <c r="K8" s="71"/>
      <c r="L8" s="71"/>
      <c r="M8" s="71"/>
      <c r="N8" s="71"/>
      <c r="O8" s="71">
        <v>0</v>
      </c>
      <c r="P8" s="71">
        <f t="shared" si="31"/>
        <v>0</v>
      </c>
      <c r="Q8" s="71">
        <v>600</v>
      </c>
      <c r="R8" s="2">
        <v>3100000</v>
      </c>
      <c r="S8" s="2">
        <v>0</v>
      </c>
      <c r="T8" s="2"/>
    </row>
    <row r="9" spans="1:35">
      <c r="A9" s="4">
        <f t="shared" si="21"/>
        <v>0</v>
      </c>
      <c r="B9" s="4">
        <f t="shared" si="22"/>
        <v>0</v>
      </c>
      <c r="C9" s="4">
        <f t="shared" si="23"/>
        <v>0</v>
      </c>
      <c r="D9" s="4">
        <f t="shared" si="24"/>
        <v>0</v>
      </c>
      <c r="E9" s="5">
        <f t="shared" si="25"/>
        <v>0</v>
      </c>
      <c r="F9" s="4" t="e">
        <f t="shared" si="26"/>
        <v>#DIV/0!</v>
      </c>
      <c r="G9" s="4" t="e">
        <f t="shared" si="27"/>
        <v>#DIV/0!</v>
      </c>
      <c r="H9" s="4" t="e">
        <f t="shared" si="28"/>
        <v>#DIV/0!</v>
      </c>
      <c r="I9" s="4">
        <f t="shared" si="29"/>
        <v>0</v>
      </c>
      <c r="J9" s="4">
        <f t="shared" si="30"/>
        <v>0</v>
      </c>
      <c r="K9" s="71"/>
      <c r="L9" s="71"/>
      <c r="M9" s="71"/>
      <c r="N9" s="71"/>
      <c r="O9" s="71">
        <v>0</v>
      </c>
      <c r="P9" s="71">
        <f>O9/1.2</f>
        <v>0</v>
      </c>
      <c r="Q9" s="71">
        <f t="shared" ref="Q7:Q17" si="32">P9/1.2</f>
        <v>0</v>
      </c>
      <c r="R9" s="2">
        <v>0</v>
      </c>
      <c r="S9" s="2"/>
      <c r="T9" s="2"/>
    </row>
    <row r="10" spans="1:35">
      <c r="A10" s="4">
        <f t="shared" si="21"/>
        <v>0</v>
      </c>
      <c r="B10" s="4">
        <f t="shared" si="22"/>
        <v>0</v>
      </c>
      <c r="C10" s="4">
        <f t="shared" si="23"/>
        <v>0</v>
      </c>
      <c r="D10" s="4">
        <f t="shared" si="24"/>
        <v>0</v>
      </c>
      <c r="E10" s="5">
        <f t="shared" si="25"/>
        <v>0</v>
      </c>
      <c r="F10" s="4" t="e">
        <f t="shared" si="26"/>
        <v>#DIV/0!</v>
      </c>
      <c r="G10" s="4" t="e">
        <f t="shared" si="27"/>
        <v>#DIV/0!</v>
      </c>
      <c r="H10" s="4" t="e">
        <f t="shared" si="28"/>
        <v>#DIV/0!</v>
      </c>
      <c r="I10" s="4">
        <f t="shared" si="29"/>
        <v>0</v>
      </c>
      <c r="J10" s="4">
        <f t="shared" si="30"/>
        <v>0</v>
      </c>
      <c r="K10" s="71"/>
      <c r="L10" s="71"/>
      <c r="M10" s="71"/>
      <c r="N10" s="71"/>
      <c r="O10" s="71">
        <v>0</v>
      </c>
      <c r="P10" s="71">
        <f>O10/1.2</f>
        <v>0</v>
      </c>
      <c r="Q10" s="71">
        <f t="shared" si="32"/>
        <v>0</v>
      </c>
      <c r="R10" s="2">
        <v>0</v>
      </c>
      <c r="S10" s="2"/>
    </row>
    <row r="11" spans="1:35" ht="16.5">
      <c r="A11" s="4">
        <f t="shared" si="21"/>
        <v>0</v>
      </c>
      <c r="B11" s="4">
        <f t="shared" si="22"/>
        <v>0</v>
      </c>
      <c r="C11" s="4">
        <f t="shared" si="23"/>
        <v>0</v>
      </c>
      <c r="D11" s="4">
        <f t="shared" si="24"/>
        <v>0</v>
      </c>
      <c r="E11" s="5">
        <f t="shared" si="25"/>
        <v>0</v>
      </c>
      <c r="F11" s="4" t="e">
        <f t="shared" si="26"/>
        <v>#DIV/0!</v>
      </c>
      <c r="G11" s="4" t="e">
        <f t="shared" si="27"/>
        <v>#DIV/0!</v>
      </c>
      <c r="H11" s="4" t="e">
        <f t="shared" si="28"/>
        <v>#DIV/0!</v>
      </c>
      <c r="I11" s="4">
        <f t="shared" si="29"/>
        <v>0</v>
      </c>
      <c r="J11" s="4">
        <f t="shared" si="30"/>
        <v>0</v>
      </c>
      <c r="K11" s="71"/>
      <c r="L11" s="71"/>
      <c r="M11" s="71"/>
      <c r="N11" s="71"/>
      <c r="O11" s="71">
        <v>0</v>
      </c>
      <c r="P11" s="71">
        <f>O11/1.2</f>
        <v>0</v>
      </c>
      <c r="Q11" s="71">
        <f t="shared" si="32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21"/>
        <v>0</v>
      </c>
      <c r="B12" s="4">
        <f t="shared" si="22"/>
        <v>0</v>
      </c>
      <c r="C12" s="4">
        <f t="shared" si="23"/>
        <v>0</v>
      </c>
      <c r="D12" s="4">
        <f t="shared" si="24"/>
        <v>0</v>
      </c>
      <c r="E12" s="5">
        <f t="shared" si="25"/>
        <v>0</v>
      </c>
      <c r="F12" s="4" t="e">
        <f t="shared" si="26"/>
        <v>#DIV/0!</v>
      </c>
      <c r="G12" s="4" t="e">
        <f t="shared" si="27"/>
        <v>#DIV/0!</v>
      </c>
      <c r="H12" s="4" t="e">
        <f t="shared" si="28"/>
        <v>#DIV/0!</v>
      </c>
      <c r="I12" s="4">
        <f t="shared" si="29"/>
        <v>0</v>
      </c>
      <c r="J12" s="4">
        <f t="shared" si="30"/>
        <v>0</v>
      </c>
      <c r="K12" s="71"/>
      <c r="L12" s="71"/>
      <c r="M12" s="71"/>
      <c r="N12" s="71"/>
      <c r="O12" s="71">
        <v>0</v>
      </c>
      <c r="P12" s="71">
        <f t="shared" ref="P12:P14" si="33">O12/1.2</f>
        <v>0</v>
      </c>
      <c r="Q12" s="71">
        <f t="shared" si="32"/>
        <v>0</v>
      </c>
      <c r="R12" s="2">
        <v>0</v>
      </c>
      <c r="S12" s="2"/>
      <c r="V12" s="68"/>
    </row>
    <row r="13" spans="1:35">
      <c r="A13" s="4">
        <f t="shared" si="21"/>
        <v>0</v>
      </c>
      <c r="B13" s="4">
        <f t="shared" si="22"/>
        <v>0</v>
      </c>
      <c r="C13" s="4">
        <f t="shared" si="23"/>
        <v>0</v>
      </c>
      <c r="D13" s="4">
        <f t="shared" si="24"/>
        <v>0</v>
      </c>
      <c r="E13" s="5">
        <f t="shared" si="25"/>
        <v>0</v>
      </c>
      <c r="F13" s="4" t="e">
        <f t="shared" si="26"/>
        <v>#DIV/0!</v>
      </c>
      <c r="G13" s="4" t="e">
        <f t="shared" si="27"/>
        <v>#DIV/0!</v>
      </c>
      <c r="H13" s="4" t="e">
        <f t="shared" si="28"/>
        <v>#DIV/0!</v>
      </c>
      <c r="I13" s="4">
        <f t="shared" si="29"/>
        <v>0</v>
      </c>
      <c r="J13" s="4">
        <f t="shared" si="30"/>
        <v>0</v>
      </c>
      <c r="K13" s="71"/>
      <c r="L13" s="71"/>
      <c r="M13" s="71"/>
      <c r="N13" s="71"/>
      <c r="O13" s="71">
        <v>0</v>
      </c>
      <c r="P13" s="71">
        <f t="shared" si="33"/>
        <v>0</v>
      </c>
      <c r="Q13" s="71">
        <f t="shared" si="32"/>
        <v>0</v>
      </c>
      <c r="R13" s="2">
        <v>0</v>
      </c>
      <c r="S13" s="2"/>
    </row>
    <row r="14" spans="1:35">
      <c r="A14" s="4">
        <f t="shared" si="21"/>
        <v>0</v>
      </c>
      <c r="B14" s="4">
        <f t="shared" si="22"/>
        <v>0</v>
      </c>
      <c r="C14" s="4">
        <f t="shared" si="23"/>
        <v>0</v>
      </c>
      <c r="D14" s="4">
        <f t="shared" si="24"/>
        <v>0</v>
      </c>
      <c r="E14" s="5">
        <f t="shared" si="25"/>
        <v>0</v>
      </c>
      <c r="F14" s="4" t="e">
        <f t="shared" si="26"/>
        <v>#DIV/0!</v>
      </c>
      <c r="G14" s="4" t="e">
        <f t="shared" si="27"/>
        <v>#DIV/0!</v>
      </c>
      <c r="H14" s="4" t="e">
        <f t="shared" si="28"/>
        <v>#DIV/0!</v>
      </c>
      <c r="I14" s="4">
        <f t="shared" si="29"/>
        <v>0</v>
      </c>
      <c r="J14" s="4">
        <f t="shared" si="30"/>
        <v>0</v>
      </c>
      <c r="K14" s="71"/>
      <c r="L14" s="71"/>
      <c r="M14" s="71"/>
      <c r="N14" s="71"/>
      <c r="O14" s="71">
        <v>0</v>
      </c>
      <c r="P14" s="71">
        <f t="shared" si="33"/>
        <v>0</v>
      </c>
      <c r="Q14" s="71">
        <f t="shared" si="32"/>
        <v>0</v>
      </c>
      <c r="R14" s="2">
        <v>0</v>
      </c>
      <c r="S14" s="2"/>
    </row>
    <row r="15" spans="1:35">
      <c r="A15" s="4">
        <f t="shared" si="21"/>
        <v>0</v>
      </c>
      <c r="B15" s="4">
        <f t="shared" si="22"/>
        <v>0</v>
      </c>
      <c r="C15" s="4">
        <f t="shared" si="23"/>
        <v>0</v>
      </c>
      <c r="D15" s="4">
        <f t="shared" si="24"/>
        <v>0</v>
      </c>
      <c r="E15" s="5">
        <f t="shared" si="25"/>
        <v>0</v>
      </c>
      <c r="F15" s="4" t="e">
        <f t="shared" si="26"/>
        <v>#DIV/0!</v>
      </c>
      <c r="G15" s="4" t="e">
        <f t="shared" si="27"/>
        <v>#DIV/0!</v>
      </c>
      <c r="H15" s="4" t="e">
        <f t="shared" si="28"/>
        <v>#DIV/0!</v>
      </c>
      <c r="I15" s="4">
        <f t="shared" si="29"/>
        <v>0</v>
      </c>
      <c r="J15" s="4">
        <f t="shared" si="30"/>
        <v>0</v>
      </c>
      <c r="K15" s="71"/>
      <c r="L15" s="71"/>
      <c r="M15" s="71"/>
      <c r="N15" s="71"/>
      <c r="O15" s="71">
        <v>0</v>
      </c>
      <c r="P15" s="71">
        <f>O15/1.2</f>
        <v>0</v>
      </c>
      <c r="Q15" s="71">
        <f t="shared" si="32"/>
        <v>0</v>
      </c>
      <c r="R15" s="2">
        <v>0</v>
      </c>
      <c r="S15" s="2"/>
    </row>
    <row r="16" spans="1:35">
      <c r="A16" s="4">
        <f t="shared" si="21"/>
        <v>0</v>
      </c>
      <c r="B16" s="4">
        <f t="shared" si="22"/>
        <v>0</v>
      </c>
      <c r="C16" s="4">
        <f t="shared" si="23"/>
        <v>0</v>
      </c>
      <c r="D16" s="4">
        <f t="shared" si="24"/>
        <v>0</v>
      </c>
      <c r="E16" s="5">
        <f t="shared" si="25"/>
        <v>0</v>
      </c>
      <c r="F16" s="4" t="e">
        <f t="shared" si="26"/>
        <v>#DIV/0!</v>
      </c>
      <c r="G16" s="4" t="e">
        <f t="shared" si="27"/>
        <v>#DIV/0!</v>
      </c>
      <c r="H16" s="4" t="e">
        <f t="shared" si="28"/>
        <v>#DIV/0!</v>
      </c>
      <c r="I16" s="4">
        <f t="shared" si="29"/>
        <v>0</v>
      </c>
      <c r="J16" s="4">
        <f t="shared" si="30"/>
        <v>0</v>
      </c>
      <c r="K16" s="71"/>
      <c r="L16" s="71"/>
      <c r="M16" s="71"/>
      <c r="N16" s="71"/>
      <c r="O16" s="71">
        <v>0</v>
      </c>
      <c r="P16" s="71">
        <f>O16/1.2</f>
        <v>0</v>
      </c>
      <c r="Q16" s="71">
        <f t="shared" si="32"/>
        <v>0</v>
      </c>
      <c r="R16" s="2">
        <v>0</v>
      </c>
      <c r="S16" s="2"/>
    </row>
    <row r="17" spans="1:19">
      <c r="A17" s="4">
        <f t="shared" si="21"/>
        <v>0</v>
      </c>
      <c r="B17" s="4">
        <f t="shared" si="22"/>
        <v>0</v>
      </c>
      <c r="C17" s="4">
        <f t="shared" si="23"/>
        <v>0</v>
      </c>
      <c r="D17" s="4">
        <f t="shared" si="24"/>
        <v>0</v>
      </c>
      <c r="E17" s="5">
        <f t="shared" si="25"/>
        <v>0</v>
      </c>
      <c r="F17" s="4" t="e">
        <f t="shared" si="26"/>
        <v>#DIV/0!</v>
      </c>
      <c r="G17" s="4" t="e">
        <f t="shared" si="27"/>
        <v>#DIV/0!</v>
      </c>
      <c r="H17" s="4" t="e">
        <f t="shared" si="28"/>
        <v>#DIV/0!</v>
      </c>
      <c r="I17" s="4">
        <f t="shared" si="29"/>
        <v>0</v>
      </c>
      <c r="J17" s="4">
        <f t="shared" si="30"/>
        <v>0</v>
      </c>
      <c r="K17" s="71"/>
      <c r="L17" s="71"/>
      <c r="M17" s="71"/>
      <c r="N17" s="71"/>
      <c r="O17" s="71">
        <v>0</v>
      </c>
      <c r="P17" s="71">
        <f>O17/1.2</f>
        <v>0</v>
      </c>
      <c r="Q17" s="71">
        <f t="shared" si="32"/>
        <v>0</v>
      </c>
      <c r="R17" s="2">
        <v>0</v>
      </c>
      <c r="S17" s="2"/>
    </row>
    <row r="18" spans="1:19">
      <c r="A18" s="4">
        <f t="shared" ref="A18:A19" si="34">N18</f>
        <v>0</v>
      </c>
      <c r="B18" s="4">
        <f t="shared" ref="B18:B19" si="35">Q18</f>
        <v>0</v>
      </c>
      <c r="C18" s="4">
        <f t="shared" ref="C18:C19" si="36">B18*1.2</f>
        <v>0</v>
      </c>
      <c r="D18" s="4">
        <f t="shared" ref="D18:D19" si="37">C18*1.2</f>
        <v>0</v>
      </c>
      <c r="E18" s="5">
        <f t="shared" ref="E18:E19" si="38">R18</f>
        <v>0</v>
      </c>
      <c r="F18" s="4" t="e">
        <f t="shared" ref="F18:F19" si="39">ROUND((E18/B18),0)</f>
        <v>#DIV/0!</v>
      </c>
      <c r="G18" s="4" t="e">
        <f t="shared" ref="G18:G19" si="40">ROUND((E18/C18),0)</f>
        <v>#DIV/0!</v>
      </c>
      <c r="H18" s="4" t="e">
        <f t="shared" ref="H18:H19" si="41">ROUND((E18/D18),0)</f>
        <v>#DIV/0!</v>
      </c>
      <c r="I18" s="4">
        <f t="shared" ref="I18:J19" si="42">T18</f>
        <v>0</v>
      </c>
      <c r="J18" s="4">
        <f t="shared" si="42"/>
        <v>0</v>
      </c>
      <c r="O18" s="71">
        <v>0</v>
      </c>
      <c r="P18" s="71">
        <f>O18/1.2</f>
        <v>0</v>
      </c>
      <c r="Q18" s="71">
        <f t="shared" ref="Q18" si="43">P18/1.2</f>
        <v>0</v>
      </c>
      <c r="R18" s="2">
        <v>0</v>
      </c>
      <c r="S18" s="2"/>
    </row>
    <row r="19" spans="1:19">
      <c r="A19" s="4">
        <f t="shared" si="34"/>
        <v>0</v>
      </c>
      <c r="B19" s="4">
        <f t="shared" si="35"/>
        <v>0</v>
      </c>
      <c r="C19" s="4">
        <f t="shared" si="36"/>
        <v>0</v>
      </c>
      <c r="D19" s="4">
        <f t="shared" si="37"/>
        <v>0</v>
      </c>
      <c r="E19" s="5">
        <f t="shared" si="38"/>
        <v>0</v>
      </c>
      <c r="F19" s="4" t="e">
        <f t="shared" si="39"/>
        <v>#DIV/0!</v>
      </c>
      <c r="G19" s="4" t="e">
        <f t="shared" si="40"/>
        <v>#DIV/0!</v>
      </c>
      <c r="H19" s="4" t="e">
        <f t="shared" si="41"/>
        <v>#DIV/0!</v>
      </c>
      <c r="I19" s="4">
        <f t="shared" si="42"/>
        <v>0</v>
      </c>
      <c r="J19" s="4">
        <f t="shared" si="42"/>
        <v>0</v>
      </c>
      <c r="O19" s="71">
        <v>0</v>
      </c>
      <c r="P19" s="71">
        <f>O19/1.2</f>
        <v>0</v>
      </c>
      <c r="Q19" s="71">
        <f t="shared" ref="Q19" si="44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zoomScale="130" zoomScaleNormal="130" workbookViewId="0">
      <selection activeCell="F6" sqref="F6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8"/>
  <sheetViews>
    <sheetView workbookViewId="0">
      <selection activeCell="H8" sqref="H8"/>
    </sheetView>
  </sheetViews>
  <sheetFormatPr defaultRowHeight="15"/>
  <sheetData>
    <row r="8" spans="7:7">
      <c r="G8" s="7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1" sqref="H11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5" sqref="I5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L4:L13"/>
  <sheetViews>
    <sheetView topLeftCell="A4" workbookViewId="0">
      <selection activeCell="F2" sqref="F2"/>
    </sheetView>
  </sheetViews>
  <sheetFormatPr defaultRowHeight="15"/>
  <sheetData>
    <row r="4" spans="12:12">
      <c r="L4" s="71"/>
    </row>
    <row r="5" spans="12:12">
      <c r="L5" s="71"/>
    </row>
    <row r="6" spans="12:12">
      <c r="L6" s="71"/>
    </row>
    <row r="13" spans="12:12">
      <c r="L13" s="7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mmnt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Rushi</cp:lastModifiedBy>
  <cp:lastPrinted>2019-11-05T06:14:02Z</cp:lastPrinted>
  <dcterms:created xsi:type="dcterms:W3CDTF">2018-02-17T10:36:41Z</dcterms:created>
  <dcterms:modified xsi:type="dcterms:W3CDTF">2024-10-25T07:14:19Z</dcterms:modified>
</cp:coreProperties>
</file>