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Borivli (West)\Alok M Todi\"/>
    </mc:Choice>
  </mc:AlternateContent>
  <xr:revisionPtr revIDLastSave="0" documentId="13_ncr:1_{8FD3F92B-A093-4971-8C81-D32D4B56E33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D36" i="4" l="1"/>
  <c r="D35" i="4"/>
  <c r="D34" i="4"/>
  <c r="P3" i="4"/>
  <c r="I29" i="4" l="1"/>
  <c r="P2" i="4"/>
  <c r="C5" i="25" l="1"/>
  <c r="C4" i="25"/>
  <c r="C3" i="25"/>
  <c r="Q2" i="4"/>
  <c r="B2" i="4" s="1"/>
  <c r="C2" i="4" s="1"/>
  <c r="Q3" i="4"/>
  <c r="B3" i="4" s="1"/>
  <c r="C3" i="4" s="1"/>
  <c r="D3" i="4" s="1"/>
  <c r="B4" i="4"/>
  <c r="C4" i="4" s="1"/>
  <c r="D4" i="4" s="1"/>
  <c r="Q5" i="4"/>
  <c r="Q6" i="4"/>
  <c r="B6" i="4" s="1"/>
  <c r="C6" i="4" s="1"/>
  <c r="P7" i="4"/>
  <c r="B7" i="4" s="1"/>
  <c r="C7" i="4" s="1"/>
  <c r="D7" i="4" s="1"/>
  <c r="P8" i="4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<sst xmlns="http://schemas.openxmlformats.org/spreadsheetml/2006/main" count="134" uniqueCount="90">
  <si>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</si>
  <si>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</si>
  <si>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</si>
  <si>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</si>
  <si>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</si>
  <si>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</si>
  <si>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</si>
  <si>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</si>
  <si>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</si>
  <si>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</si>
  <si>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</si>
  <si>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</si>
  <si>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</si>
  <si>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</si>
  <si>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</si>
  <si>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</si>
  <si>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</si>
  <si>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</si>
  <si>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</si>
  <si>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</si>
  <si>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</si>
  <si>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</si>
  <si>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</si>
  <si>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</si>
  <si>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</si>
  <si>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</si>
  <si>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</si>
  <si>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</si>
  <si>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</si>
  <si>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</si>
  <si>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</si>
  <si>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</si>
  <si>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</si>
  <si>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</si>
  <si>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</si>
  <si>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</si>
  <si>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</si>
  <si>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</si>
  <si>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</si>
  <si>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</si>
  <si>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</si>
  <si>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</si>
  <si>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</si>
  <si>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</si>
  <si>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</si>
  <si>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</si>
  <si>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</si>
  <si>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</si>
  <si>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</si>
  <si>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</si>
  <si>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</si>
  <si>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</si>
  <si>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</si>
  <si>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</si>
  <si>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</si>
  <si>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</si>
  <si>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</si>
  <si>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</si>
  <si>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</si>
  <si>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</si>
  <si>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</si>
  <si>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</si>
  <si>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</si>
  <si>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</si>
  <si>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</si>
  <si>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</si>
  <si>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</si>
  <si>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</si>
  <si>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</si>
  <si>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</si>
  <si>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</si>
  <si>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</si>
  <si>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</si>
  <si>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</si>
  <si>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</si>
  <si>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</si>
  <si>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</si>
  <si>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</si>
  <si>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</si>
  <si>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</si>
  <si>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</si>
  <si>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</si>
  <si>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</si>
  <si>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</si>
  <si>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IGR-27.03.24</t>
  </si>
  <si>
    <t>IGR-30.12.23</t>
  </si>
  <si>
    <t>OUR VALUE - 2018</t>
  </si>
  <si>
    <t>BUA</t>
  </si>
  <si>
    <t>RATE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</si>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</sst>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123BA-2B50-4DAB-AB51-359597F2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6C984-2D82-42E5-8253-950B4424A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7EA17D-7E30-43EE-A045-983C209E4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75286-D7B6-44EE-B2FF-D91DE1A2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85F14-8825-406A-BF0D-5739A95CB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78BC7-DF4B-489C-9FFA-5DDF5653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68D6D-4DB8-4A95-A962-7A027DF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03B69-2587-4939-9BDB-84E631D3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zoomScaleNormal="100" workbookViewId="0">
      <selection activeCell="T22" sqref="T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34000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31300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46</v>
      </c>
      <c r="D7" s="24">
        <v>2024</v>
      </c>
    </row>
    <row r="8" spans="1:5" x14ac:dyDescent="0.25">
      <c r="A8" s="15" t="s">
        <v>18</v>
      </c>
      <c r="B8" s="23"/>
      <c r="C8" s="24">
        <f>C9-C7</f>
        <v>14</v>
      </c>
      <c r="D8" s="24">
        <v>1978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69</v>
      </c>
      <c r="D10" s="24"/>
    </row>
    <row r="11" spans="1:5" x14ac:dyDescent="0.25">
      <c r="A11" s="15"/>
      <c r="B11" s="25"/>
      <c r="C11" s="26">
        <f>C10%</f>
        <v>0.69</v>
      </c>
      <c r="D11" s="26"/>
    </row>
    <row r="12" spans="1:5" x14ac:dyDescent="0.25">
      <c r="A12" s="15" t="s">
        <v>21</v>
      </c>
      <c r="B12" s="18"/>
      <c r="C12" s="19">
        <f>C6*C11</f>
        <v>1862.9999999999998</v>
      </c>
      <c r="D12" s="22"/>
    </row>
    <row r="13" spans="1:5" x14ac:dyDescent="0.25">
      <c r="A13" s="15" t="s">
        <v>22</v>
      </c>
      <c r="B13" s="18"/>
      <c r="C13" s="19">
        <f>C6-C12</f>
        <v>837.00000000000023</v>
      </c>
      <c r="D13" s="22"/>
    </row>
    <row r="14" spans="1:5" x14ac:dyDescent="0.25">
      <c r="A14" s="15" t="s">
        <v>15</v>
      </c>
      <c r="B14" s="18"/>
      <c r="C14" s="19">
        <f>C5</f>
        <v>31300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v>32000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506</v>
      </c>
      <c r="D18" s="24"/>
    </row>
    <row r="19" spans="1:5" x14ac:dyDescent="0.25">
      <c r="A19" s="15" t="s">
        <v>74</v>
      </c>
      <c r="B19" s="6"/>
      <c r="C19" s="30">
        <f>C18*C16</f>
        <v>16192000</v>
      </c>
      <c r="D19" s="72"/>
      <c r="E19" s="65"/>
    </row>
    <row r="20" spans="1:5" x14ac:dyDescent="0.25">
      <c r="A20" s="15" t="s">
        <v>24</v>
      </c>
      <c r="C20" s="31">
        <f>C19*85%</f>
        <v>13763200</v>
      </c>
      <c r="D20" s="30"/>
      <c r="E20" s="65"/>
    </row>
    <row r="21" spans="1:5" x14ac:dyDescent="0.25">
      <c r="A21" s="15" t="s">
        <v>25</v>
      </c>
      <c r="C21" s="31">
        <f>C19*70%</f>
        <v>11334400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1366200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33733.333333333336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348.39480000000003</v>
      </c>
      <c r="C2" s="4">
        <f t="shared" ref="C2:C16" si="1">B2*1.2</f>
        <v>418.07376000000005</v>
      </c>
      <c r="D2" s="4">
        <f t="shared" ref="D2:D16" si="2">C2*1.2</f>
        <v>501.68851200000006</v>
      </c>
      <c r="E2" s="5">
        <f t="shared" ref="E2:E16" si="3">R2</f>
        <v>10000000</v>
      </c>
      <c r="F2" s="4">
        <f t="shared" ref="F2:F15" si="4">ROUND((E2/B2),0)</f>
        <v>28703</v>
      </c>
      <c r="G2" s="73">
        <f t="shared" ref="G2:G15" si="5">ROUND((E2/C2),0)</f>
        <v>23919</v>
      </c>
      <c r="H2" s="73">
        <f t="shared" ref="H2:H15" si="6">ROUND((E2/D2),0)</f>
        <v>19933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38.84*10.764</f>
        <v>418.07375999999999</v>
      </c>
      <c r="Q2" s="7">
        <f t="shared" ref="Q2:Q10" si="9">P2/1.2</f>
        <v>348.39480000000003</v>
      </c>
      <c r="R2" s="74">
        <v>10000000</v>
      </c>
      <c r="S2" s="74" t="s">
        <v>84</v>
      </c>
    </row>
    <row r="3" spans="1:19" x14ac:dyDescent="0.25">
      <c r="A3" s="4">
        <v>2</v>
      </c>
      <c r="B3" s="4">
        <f t="shared" si="0"/>
        <v>412.17149999999998</v>
      </c>
      <c r="C3" s="4">
        <f t="shared" si="1"/>
        <v>494.60579999999993</v>
      </c>
      <c r="D3" s="4">
        <f t="shared" si="2"/>
        <v>593.52695999999992</v>
      </c>
      <c r="E3" s="5">
        <f t="shared" si="3"/>
        <v>11536000</v>
      </c>
      <c r="F3" s="4">
        <f t="shared" si="4"/>
        <v>27988</v>
      </c>
      <c r="G3" s="73">
        <f t="shared" si="5"/>
        <v>23324</v>
      </c>
      <c r="H3" s="73">
        <f t="shared" si="6"/>
        <v>19436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>45.95*10.764</f>
        <v>494.60579999999999</v>
      </c>
      <c r="Q3" s="7">
        <f t="shared" si="9"/>
        <v>412.17149999999998</v>
      </c>
      <c r="R3" s="74">
        <v>11536000</v>
      </c>
      <c r="S3" s="74" t="s">
        <v>85</v>
      </c>
    </row>
    <row r="4" spans="1:19" x14ac:dyDescent="0.25">
      <c r="A4" s="4">
        <v>3</v>
      </c>
      <c r="B4" s="4">
        <f t="shared" si="0"/>
        <v>370</v>
      </c>
      <c r="C4" s="4">
        <f t="shared" si="1"/>
        <v>444</v>
      </c>
      <c r="D4" s="4">
        <f t="shared" si="2"/>
        <v>532.79999999999995</v>
      </c>
      <c r="E4" s="5">
        <f t="shared" si="3"/>
        <v>17000000</v>
      </c>
      <c r="F4" s="4">
        <f t="shared" si="4"/>
        <v>45946</v>
      </c>
      <c r="G4" s="4">
        <f t="shared" si="5"/>
        <v>38288</v>
      </c>
      <c r="H4" s="4">
        <f t="shared" si="6"/>
        <v>31907</v>
      </c>
      <c r="I4" s="4">
        <f t="shared" si="7"/>
        <v>0</v>
      </c>
      <c r="J4" s="4">
        <f t="shared" si="8"/>
        <v>0</v>
      </c>
      <c r="O4">
        <v>0</v>
      </c>
      <c r="P4">
        <f t="shared" ref="P4" si="10">O4/1.2</f>
        <v>0</v>
      </c>
      <c r="Q4">
        <v>370</v>
      </c>
      <c r="R4" s="2">
        <v>17000000</v>
      </c>
      <c r="S4" s="2"/>
    </row>
    <row r="5" spans="1:19" x14ac:dyDescent="0.25">
      <c r="A5" s="4">
        <v>4</v>
      </c>
      <c r="B5" s="4">
        <f t="shared" si="0"/>
        <v>316.66666666666669</v>
      </c>
      <c r="C5" s="4">
        <f t="shared" si="1"/>
        <v>380</v>
      </c>
      <c r="D5" s="4">
        <f t="shared" si="2"/>
        <v>456</v>
      </c>
      <c r="E5" s="5">
        <f t="shared" si="3"/>
        <v>12500000</v>
      </c>
      <c r="F5" s="4">
        <f t="shared" si="4"/>
        <v>39474</v>
      </c>
      <c r="G5" s="4">
        <f t="shared" si="5"/>
        <v>32895</v>
      </c>
      <c r="H5" s="4">
        <f t="shared" si="6"/>
        <v>27412</v>
      </c>
      <c r="I5" s="4">
        <f t="shared" si="7"/>
        <v>0</v>
      </c>
      <c r="J5" s="4">
        <f t="shared" si="8"/>
        <v>0</v>
      </c>
      <c r="O5">
        <v>0</v>
      </c>
      <c r="P5">
        <v>380</v>
      </c>
      <c r="Q5">
        <f t="shared" si="9"/>
        <v>316.66666666666669</v>
      </c>
      <c r="R5" s="2">
        <v>12500000</v>
      </c>
      <c r="S5" s="2"/>
    </row>
    <row r="6" spans="1:19" x14ac:dyDescent="0.25">
      <c r="A6" s="4">
        <v>5</v>
      </c>
      <c r="B6" s="4">
        <f t="shared" si="0"/>
        <v>353.33333333333337</v>
      </c>
      <c r="C6" s="4">
        <f t="shared" si="1"/>
        <v>424.00000000000006</v>
      </c>
      <c r="D6" s="4">
        <f t="shared" si="2"/>
        <v>508.80000000000007</v>
      </c>
      <c r="E6" s="5">
        <f t="shared" si="3"/>
        <v>12500000</v>
      </c>
      <c r="F6" s="4">
        <f t="shared" si="4"/>
        <v>35377</v>
      </c>
      <c r="G6" s="4">
        <f t="shared" si="5"/>
        <v>29481</v>
      </c>
      <c r="H6" s="4">
        <f t="shared" si="6"/>
        <v>24568</v>
      </c>
      <c r="I6" s="4">
        <f t="shared" si="7"/>
        <v>0</v>
      </c>
      <c r="J6" s="4">
        <f t="shared" si="8"/>
        <v>0</v>
      </c>
      <c r="O6">
        <v>0</v>
      </c>
      <c r="P6">
        <v>424</v>
      </c>
      <c r="Q6">
        <f t="shared" si="9"/>
        <v>353.33333333333337</v>
      </c>
      <c r="R6" s="2">
        <v>12500000</v>
      </c>
      <c r="S6" s="2"/>
    </row>
    <row r="7" spans="1:19" x14ac:dyDescent="0.25">
      <c r="A7" s="4">
        <v>6</v>
      </c>
      <c r="B7" s="4">
        <f t="shared" si="0"/>
        <v>330</v>
      </c>
      <c r="C7" s="4">
        <f t="shared" si="1"/>
        <v>396</v>
      </c>
      <c r="D7" s="4">
        <f t="shared" si="2"/>
        <v>475.2</v>
      </c>
      <c r="E7" s="5">
        <f t="shared" si="3"/>
        <v>16900000</v>
      </c>
      <c r="F7" s="4">
        <f t="shared" si="4"/>
        <v>51212</v>
      </c>
      <c r="G7" s="4">
        <f t="shared" si="5"/>
        <v>42677</v>
      </c>
      <c r="H7" s="4">
        <f t="shared" si="6"/>
        <v>35564</v>
      </c>
      <c r="I7" s="4">
        <f t="shared" si="7"/>
        <v>0</v>
      </c>
      <c r="J7" s="4">
        <f t="shared" si="8"/>
        <v>0</v>
      </c>
      <c r="O7">
        <v>0</v>
      </c>
      <c r="P7">
        <f t="shared" ref="P7:P10" si="11">O7/1.2</f>
        <v>0</v>
      </c>
      <c r="Q7">
        <v>330</v>
      </c>
      <c r="R7" s="2">
        <v>16900000</v>
      </c>
      <c r="S7" s="2"/>
    </row>
    <row r="8" spans="1:19" x14ac:dyDescent="0.25">
      <c r="A8" s="4">
        <v>7</v>
      </c>
      <c r="B8" s="4">
        <f t="shared" si="0"/>
        <v>350</v>
      </c>
      <c r="C8" s="4">
        <f t="shared" si="1"/>
        <v>420</v>
      </c>
      <c r="D8" s="4">
        <f t="shared" si="2"/>
        <v>504</v>
      </c>
      <c r="E8" s="5">
        <f t="shared" si="3"/>
        <v>15000000</v>
      </c>
      <c r="F8" s="4">
        <f t="shared" si="4"/>
        <v>42857</v>
      </c>
      <c r="G8" s="4">
        <f t="shared" si="5"/>
        <v>35714</v>
      </c>
      <c r="H8" s="4">
        <f t="shared" si="6"/>
        <v>29762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v>350</v>
      </c>
      <c r="R8" s="2">
        <v>15000000</v>
      </c>
      <c r="S8" s="2"/>
    </row>
    <row r="9" spans="1:19" x14ac:dyDescent="0.25">
      <c r="A9" s="4">
        <v>8</v>
      </c>
      <c r="B9" s="4">
        <f t="shared" si="0"/>
        <v>541.66666666666674</v>
      </c>
      <c r="C9" s="4">
        <f t="shared" si="1"/>
        <v>650.00000000000011</v>
      </c>
      <c r="D9" s="4">
        <f t="shared" si="2"/>
        <v>780.00000000000011</v>
      </c>
      <c r="E9" s="5">
        <f t="shared" si="3"/>
        <v>19500000</v>
      </c>
      <c r="F9" s="4">
        <f t="shared" si="4"/>
        <v>36000</v>
      </c>
      <c r="G9" s="4">
        <f t="shared" si="5"/>
        <v>30000</v>
      </c>
      <c r="H9" s="4">
        <f t="shared" si="6"/>
        <v>25000</v>
      </c>
      <c r="I9" s="4">
        <f t="shared" si="7"/>
        <v>0</v>
      </c>
      <c r="J9" s="4">
        <f t="shared" si="8"/>
        <v>0</v>
      </c>
      <c r="O9">
        <v>0</v>
      </c>
      <c r="P9">
        <v>650</v>
      </c>
      <c r="Q9">
        <f t="shared" si="9"/>
        <v>541.66666666666674</v>
      </c>
      <c r="R9" s="2">
        <v>19500000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373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506</v>
      </c>
      <c r="H29" s="10">
        <f>G29/G28</f>
        <v>1.3565683646112601</v>
      </c>
      <c r="I29" s="10">
        <f>35000/1.2</f>
        <v>29166.666666666668</v>
      </c>
    </row>
    <row r="30" spans="1:19" s="10" customFormat="1" x14ac:dyDescent="0.25">
      <c r="F30" s="52" t="s">
        <v>73</v>
      </c>
      <c r="G30" s="52">
        <v>32000</v>
      </c>
    </row>
    <row r="31" spans="1:19" s="10" customFormat="1" x14ac:dyDescent="0.25">
      <c r="C31" s="70" t="s">
        <v>86</v>
      </c>
      <c r="D31" s="70"/>
      <c r="F31" s="70" t="s">
        <v>74</v>
      </c>
      <c r="G31" s="70">
        <f>G29*G30</f>
        <v>16192000</v>
      </c>
      <c r="H31" s="10" t="e">
        <f>G31/D29</f>
        <v>#DIV/0!</v>
      </c>
    </row>
    <row r="32" spans="1:19" s="10" customFormat="1" x14ac:dyDescent="0.25">
      <c r="C32" s="70" t="s">
        <v>87</v>
      </c>
      <c r="D32" s="70">
        <v>506</v>
      </c>
      <c r="F32" s="70" t="s">
        <v>24</v>
      </c>
      <c r="G32" s="70">
        <f>G31*90%</f>
        <v>14572800</v>
      </c>
    </row>
    <row r="33" spans="3:7" s="10" customFormat="1" x14ac:dyDescent="0.25">
      <c r="C33" s="70" t="s">
        <v>88</v>
      </c>
      <c r="D33" s="70">
        <v>35000</v>
      </c>
      <c r="F33" s="70" t="s">
        <v>25</v>
      </c>
      <c r="G33" s="70">
        <f>G31*80%</f>
        <v>12953600</v>
      </c>
    </row>
    <row r="34" spans="3:7" s="10" customFormat="1" x14ac:dyDescent="0.25">
      <c r="C34" s="70" t="s">
        <v>89</v>
      </c>
      <c r="D34" s="70">
        <f>D33*D32</f>
        <v>17710000</v>
      </c>
    </row>
    <row r="35" spans="3:7" s="10" customFormat="1" x14ac:dyDescent="0.25">
      <c r="C35" s="70" t="s">
        <v>24</v>
      </c>
      <c r="D35" s="70">
        <f>D34*0.85</f>
        <v>15053500</v>
      </c>
    </row>
    <row r="36" spans="3:7" s="10" customFormat="1" x14ac:dyDescent="0.25">
      <c r="C36" s="70" t="s">
        <v>25</v>
      </c>
      <c r="D36" s="70">
        <f>D34*0.7</f>
        <v>12397000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21" sqref="P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2024-10-29T11:24:13Z</dcterms:modified>
</cp:coreProperties>
</file>