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Mulund (E)\Vilas Dattatray Wani\"/>
    </mc:Choice>
  </mc:AlternateContent>
  <xr:revisionPtr revIDLastSave="0" documentId="13_ncr:1_{343BA138-1AA3-45FD-9EB2-3A090AD31579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U2" i="4" l="1"/>
  <c r="J19" i="4"/>
  <c r="Q27" i="4"/>
  <c r="Q26" i="4"/>
  <c r="Q24" i="4"/>
  <c r="Q25" i="4"/>
  <c r="Q23" i="4"/>
  <c r="I20" i="4"/>
  <c r="I29" i="4"/>
  <c r="Q12" i="4" l="1"/>
  <c r="Q11" i="4"/>
  <c r="Q10" i="4"/>
  <c r="Q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<sst xmlns="http://schemas.openxmlformats.org/spreadsheetml/2006/main" count="62" uniqueCount="28">
  <si>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</si>
  <si>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</si>
  <si>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</si>
  <si>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</si>
  <si>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</si>
  <si>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</si>
  <si>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</si>
  <si>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</si>
  <si>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</si>
  <si>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</si>
  <si>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</si>
  <si>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</si>
  <si>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</si>
  <si>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Shop No. 1A, Ground Floor, Agrasen Tower Co.-Op. Hsg. Soc. Ltd., Kolbad Road, Khopat, New/Current Survey No. 95/8 (Part), CTS No. 9, Village - Panchpakhadi, Taluka - Thane,</t>
  </si>
  <si>
    <t>agreemetn - 28.02.2018</t>
  </si>
  <si>
    <t>av</t>
  </si>
  <si>
    <t>sd</t>
  </si>
  <si>
    <t>rd</t>
  </si>
  <si>
    <t>mv</t>
  </si>
  <si>
    <t>rate</t>
  </si>
  <si>
    <t>fmv</t>
  </si>
  <si>
    <t>bua</t>
  </si>
  <si>
    <t>ls - 1.4 cr</t>
  </si>
  <si>
    <t>mca</t>
  </si>
  <si>
    <t>09.01.24</t>
  </si>
  <si>
    <t>19.07.23</t>
  </si>
  <si>
    <t>20.01.22</t>
  </si>
  <si>
    <t>oc -1998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</si>
</sst>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D910F-B119-4C05-9B1A-DBC9B60A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9EC2B-83C8-4B3C-9647-7D5A85D74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487034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1BD44-5DB5-418D-9BCA-AAC15C3E2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21434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60E71-62D6-467F-8BAE-0281983D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1EBD5-2EBB-42E2-B3F9-28862177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57647-2683-4457-BB68-D222FF05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867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EA3C2-6C22-42BD-A4D5-E7173913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582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2D6F3-6748-492D-AAE0-F7FBEFCB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23AEC-5EC0-418A-A79D-923AB29F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477508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73CC-4859-499E-AB43-5EE2A4D3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11908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4711A-AA89-4BAB-BBE8-1F2FC56D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317FA-7B70-48DD-BF7C-46018054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43758-AE75-4F3A-938B-5B839FAB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99</v>
      </c>
      <c r="C2" s="4">
        <f>B2*1.2</f>
        <v>118.8</v>
      </c>
      <c r="D2" s="4">
        <f t="shared" ref="D2:D13" si="2">C2*1.2</f>
        <v>142.56</v>
      </c>
      <c r="E2" s="5">
        <f t="shared" ref="E2:E13" si="3">R2</f>
        <v>2600000</v>
      </c>
      <c r="F2" s="10">
        <f t="shared" ref="F2:F13" si="4">ROUND((E2/B2),0)</f>
        <v>26263</v>
      </c>
      <c r="G2" s="15">
        <f t="shared" ref="G2:G13" si="5">ROUND((E2/C2),0)</f>
        <v>21886</v>
      </c>
      <c r="H2" s="10">
        <f t="shared" ref="H2:H13" si="6">ROUND((E2/D2),0)</f>
        <v>18238</v>
      </c>
      <c r="I2" s="4" t="e">
        <f>#REF!</f>
        <v>#REF!</v>
      </c>
      <c r="J2" s="4" t="str">
        <f t="shared" ref="J2:J13" si="7">S2</f>
        <v>09.01.24</v>
      </c>
      <c r="O2">
        <v>0</v>
      </c>
      <c r="P2">
        <f t="shared" ref="P2:P8" si="8">O2/1.2</f>
        <v>0</v>
      </c>
      <c r="Q2">
        <v>99</v>
      </c>
      <c r="R2" s="2">
        <v>2600000</v>
      </c>
      <c r="S2" s="8" t="s">
        <v>24</v>
      </c>
      <c r="T2" s="8"/>
      <c r="U2">
        <f>R2*2</f>
        <v>5200000</v>
      </c>
    </row>
    <row r="3" spans="1:21" x14ac:dyDescent="0.25">
      <c r="A3" s="4">
        <f t="shared" si="0"/>
        <v>0</v>
      </c>
      <c r="B3" s="4">
        <f t="shared" si="1"/>
        <v>83</v>
      </c>
      <c r="C3" s="4">
        <f t="shared" ref="C3:C15" si="9">B3*1.2</f>
        <v>99.6</v>
      </c>
      <c r="D3" s="4">
        <f t="shared" si="2"/>
        <v>119.51999999999998</v>
      </c>
      <c r="E3" s="5">
        <f t="shared" si="3"/>
        <v>2500000</v>
      </c>
      <c r="F3" s="10">
        <f t="shared" si="4"/>
        <v>30120</v>
      </c>
      <c r="G3" s="15">
        <f t="shared" si="5"/>
        <v>25100</v>
      </c>
      <c r="H3" s="10">
        <f t="shared" si="6"/>
        <v>20917</v>
      </c>
      <c r="I3" s="4" t="e">
        <f>#REF!</f>
        <v>#REF!</v>
      </c>
      <c r="J3" s="4" t="str">
        <f t="shared" si="7"/>
        <v>19.07.23</v>
      </c>
      <c r="O3">
        <v>0</v>
      </c>
      <c r="P3">
        <f t="shared" si="8"/>
        <v>0</v>
      </c>
      <c r="Q3">
        <v>83</v>
      </c>
      <c r="R3" s="2">
        <v>2500000</v>
      </c>
      <c r="S3" s="8" t="s">
        <v>25</v>
      </c>
      <c r="T3" s="8"/>
    </row>
    <row r="4" spans="1:21" x14ac:dyDescent="0.25">
      <c r="A4" s="4">
        <f t="shared" si="0"/>
        <v>0</v>
      </c>
      <c r="B4" s="4">
        <f t="shared" si="1"/>
        <v>83</v>
      </c>
      <c r="C4" s="4">
        <f t="shared" si="9"/>
        <v>99.6</v>
      </c>
      <c r="D4" s="4">
        <f t="shared" si="2"/>
        <v>119.51999999999998</v>
      </c>
      <c r="E4" s="16">
        <f t="shared" si="3"/>
        <v>2370000</v>
      </c>
      <c r="F4" s="10">
        <f t="shared" si="4"/>
        <v>28554</v>
      </c>
      <c r="G4" s="15">
        <f t="shared" si="5"/>
        <v>23795</v>
      </c>
      <c r="H4" s="10">
        <f t="shared" si="6"/>
        <v>19829</v>
      </c>
      <c r="I4" s="10" t="e">
        <f>#REF!</f>
        <v>#REF!</v>
      </c>
      <c r="J4" s="4" t="str">
        <f t="shared" si="7"/>
        <v>20.01.22</v>
      </c>
      <c r="O4">
        <v>0</v>
      </c>
      <c r="P4">
        <f t="shared" si="8"/>
        <v>0</v>
      </c>
      <c r="Q4">
        <v>83</v>
      </c>
      <c r="R4" s="2">
        <v>2370000</v>
      </c>
      <c r="S4" s="8" t="s">
        <v>26</v>
      </c>
      <c r="T4" s="8"/>
    </row>
    <row r="5" spans="1:21" x14ac:dyDescent="0.25">
      <c r="A5" s="4">
        <f t="shared" si="0"/>
        <v>0</v>
      </c>
      <c r="B5" s="4">
        <f t="shared" si="1"/>
        <v>250</v>
      </c>
      <c r="C5" s="4">
        <f t="shared" si="9"/>
        <v>300</v>
      </c>
      <c r="D5" s="4">
        <f t="shared" si="2"/>
        <v>360</v>
      </c>
      <c r="E5" s="16">
        <f t="shared" si="3"/>
        <v>15200000</v>
      </c>
      <c r="F5" s="10">
        <f t="shared" si="4"/>
        <v>60800</v>
      </c>
      <c r="G5" s="10">
        <f t="shared" si="5"/>
        <v>50667</v>
      </c>
      <c r="H5" s="10">
        <f t="shared" si="6"/>
        <v>42222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250</v>
      </c>
      <c r="R5" s="2">
        <v>15200000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350</v>
      </c>
      <c r="C6" s="4">
        <f t="shared" si="9"/>
        <v>420</v>
      </c>
      <c r="D6" s="4">
        <f t="shared" si="2"/>
        <v>504</v>
      </c>
      <c r="E6" s="16">
        <f t="shared" si="3"/>
        <v>25000000</v>
      </c>
      <c r="F6" s="10">
        <f t="shared" si="4"/>
        <v>71429</v>
      </c>
      <c r="G6" s="10">
        <f t="shared" si="5"/>
        <v>59524</v>
      </c>
      <c r="H6" s="10">
        <f t="shared" si="6"/>
        <v>49603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350</v>
      </c>
      <c r="R6" s="2">
        <v>25000000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174</v>
      </c>
      <c r="C7" s="4">
        <f t="shared" si="9"/>
        <v>208.79999999999998</v>
      </c>
      <c r="D7" s="4">
        <f t="shared" si="2"/>
        <v>250.55999999999997</v>
      </c>
      <c r="E7" s="16">
        <f t="shared" si="3"/>
        <v>5700000</v>
      </c>
      <c r="F7" s="10">
        <f t="shared" si="4"/>
        <v>32759</v>
      </c>
      <c r="G7" s="10">
        <f t="shared" si="5"/>
        <v>27299</v>
      </c>
      <c r="H7" s="10">
        <f t="shared" si="6"/>
        <v>22749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174</v>
      </c>
      <c r="R7" s="2">
        <v>5700000</v>
      </c>
      <c r="S7" s="8"/>
      <c r="T7" s="8"/>
    </row>
    <row r="8" spans="1:21" x14ac:dyDescent="0.25">
      <c r="A8" s="4">
        <f t="shared" si="0"/>
        <v>0</v>
      </c>
      <c r="B8" s="4">
        <f t="shared" si="1"/>
        <v>250</v>
      </c>
      <c r="C8" s="4">
        <f t="shared" si="9"/>
        <v>300</v>
      </c>
      <c r="D8" s="4">
        <f t="shared" si="2"/>
        <v>360</v>
      </c>
      <c r="E8" s="16">
        <f t="shared" si="3"/>
        <v>16000000</v>
      </c>
      <c r="F8" s="10">
        <f t="shared" si="4"/>
        <v>64000</v>
      </c>
      <c r="G8" s="10">
        <f t="shared" si="5"/>
        <v>53333</v>
      </c>
      <c r="H8" s="10">
        <f t="shared" si="6"/>
        <v>44444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250</v>
      </c>
      <c r="R8" s="2">
        <v>16000000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190</v>
      </c>
      <c r="C9" s="4">
        <f t="shared" si="9"/>
        <v>228</v>
      </c>
      <c r="D9" s="4">
        <f t="shared" si="2"/>
        <v>273.59999999999997</v>
      </c>
      <c r="E9" s="16">
        <f t="shared" si="3"/>
        <v>6000000</v>
      </c>
      <c r="F9" s="10">
        <f t="shared" si="4"/>
        <v>31579</v>
      </c>
      <c r="G9" s="10">
        <f t="shared" si="5"/>
        <v>26316</v>
      </c>
      <c r="H9" s="10">
        <f t="shared" si="6"/>
        <v>21930</v>
      </c>
      <c r="I9" s="10" t="e">
        <f>#REF!</f>
        <v>#REF!</v>
      </c>
      <c r="J9" s="4">
        <f t="shared" si="7"/>
        <v>0</v>
      </c>
      <c r="O9">
        <v>0</v>
      </c>
      <c r="P9">
        <v>228</v>
      </c>
      <c r="Q9">
        <f t="shared" ref="Q9:Q12" si="10">P9/1.2</f>
        <v>190</v>
      </c>
      <c r="R9" s="2">
        <v>6000000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183.33333333333334</v>
      </c>
      <c r="C10" s="4">
        <f t="shared" si="9"/>
        <v>220</v>
      </c>
      <c r="D10" s="4">
        <f t="shared" si="2"/>
        <v>264</v>
      </c>
      <c r="E10" s="16">
        <f t="shared" si="3"/>
        <v>5000000</v>
      </c>
      <c r="F10" s="10">
        <f t="shared" si="4"/>
        <v>27273</v>
      </c>
      <c r="G10" s="10">
        <f t="shared" si="5"/>
        <v>22727</v>
      </c>
      <c r="H10" s="10">
        <f t="shared" si="6"/>
        <v>18939</v>
      </c>
      <c r="I10" s="10" t="e">
        <f>#REF!</f>
        <v>#REF!</v>
      </c>
      <c r="J10" s="4">
        <f t="shared" si="7"/>
        <v>0</v>
      </c>
      <c r="O10">
        <v>0</v>
      </c>
      <c r="P10">
        <v>220</v>
      </c>
      <c r="Q10">
        <f t="shared" si="10"/>
        <v>183.33333333333334</v>
      </c>
      <c r="R10" s="2">
        <v>5000000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295.83333333333337</v>
      </c>
      <c r="C11" s="4">
        <f t="shared" si="9"/>
        <v>355.00000000000006</v>
      </c>
      <c r="D11" s="4">
        <f t="shared" si="2"/>
        <v>426.00000000000006</v>
      </c>
      <c r="E11" s="16">
        <f t="shared" si="3"/>
        <v>12500000</v>
      </c>
      <c r="F11" s="10">
        <f t="shared" si="4"/>
        <v>42254</v>
      </c>
      <c r="G11" s="10">
        <f t="shared" si="5"/>
        <v>35211</v>
      </c>
      <c r="H11" s="10">
        <f t="shared" si="6"/>
        <v>29343</v>
      </c>
      <c r="I11" s="10" t="e">
        <f>#REF!</f>
        <v>#REF!</v>
      </c>
      <c r="J11" s="4">
        <f t="shared" si="7"/>
        <v>0</v>
      </c>
      <c r="O11">
        <v>0</v>
      </c>
      <c r="P11">
        <v>355</v>
      </c>
      <c r="Q11">
        <f t="shared" si="10"/>
        <v>295.83333333333337</v>
      </c>
      <c r="R11" s="2">
        <v>12500000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166.66666666666669</v>
      </c>
      <c r="C12" s="4">
        <f t="shared" si="9"/>
        <v>200.00000000000003</v>
      </c>
      <c r="D12" s="4">
        <f t="shared" si="2"/>
        <v>240.00000000000003</v>
      </c>
      <c r="E12" s="16">
        <f t="shared" si="3"/>
        <v>7000000</v>
      </c>
      <c r="F12" s="10">
        <f t="shared" si="4"/>
        <v>42000</v>
      </c>
      <c r="G12" s="10">
        <f t="shared" si="5"/>
        <v>35000</v>
      </c>
      <c r="H12" s="10">
        <f t="shared" si="6"/>
        <v>29167</v>
      </c>
      <c r="I12" s="10" t="e">
        <f>#REF!</f>
        <v>#REF!</v>
      </c>
      <c r="J12" s="4">
        <f t="shared" si="7"/>
        <v>0</v>
      </c>
      <c r="O12">
        <v>0</v>
      </c>
      <c r="P12">
        <v>200</v>
      </c>
      <c r="Q12">
        <f t="shared" si="10"/>
        <v>166.66666666666669</v>
      </c>
      <c r="R12" s="2">
        <v>7000000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250</v>
      </c>
      <c r="C13" s="4">
        <f t="shared" si="9"/>
        <v>300</v>
      </c>
      <c r="D13" s="4">
        <f t="shared" si="2"/>
        <v>360</v>
      </c>
      <c r="E13" s="16">
        <f t="shared" si="3"/>
        <v>12500000</v>
      </c>
      <c r="F13" s="10">
        <f t="shared" si="4"/>
        <v>50000</v>
      </c>
      <c r="G13" s="15">
        <f t="shared" si="5"/>
        <v>41667</v>
      </c>
      <c r="H13" s="10">
        <f t="shared" si="6"/>
        <v>34722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250</v>
      </c>
      <c r="R13" s="2">
        <v>12500000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270.83333333333337</v>
      </c>
      <c r="C14" s="4">
        <f t="shared" si="9"/>
        <v>325.00000000000006</v>
      </c>
      <c r="D14" s="4">
        <f t="shared" ref="D14:D15" si="12">C14*1.2</f>
        <v>390.00000000000006</v>
      </c>
      <c r="E14" s="16">
        <f t="shared" ref="E14:E15" si="13">R14</f>
        <v>15500000</v>
      </c>
      <c r="F14" s="10">
        <f t="shared" ref="F14:F15" si="14">ROUND((E14/B14),0)</f>
        <v>57231</v>
      </c>
      <c r="G14" s="15">
        <f t="shared" ref="G14:G15" si="15">ROUND((E14/C14),0)</f>
        <v>47692</v>
      </c>
      <c r="H14" s="10">
        <f t="shared" ref="H14:H15" si="16">ROUND((E14/D14),0)</f>
        <v>39744</v>
      </c>
      <c r="I14" s="10" t="e">
        <f>#REF!</f>
        <v>#REF!</v>
      </c>
      <c r="J14" s="4">
        <f t="shared" ref="J14:J15" si="17">S14</f>
        <v>0</v>
      </c>
      <c r="O14">
        <v>0</v>
      </c>
      <c r="P14">
        <v>325</v>
      </c>
      <c r="Q14">
        <f t="shared" ref="Q14:Q15" si="18">P14/1.2</f>
        <v>270.83333333333337</v>
      </c>
      <c r="R14" s="2">
        <v>15500000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ref="P14:P15" si="19">O15/1.2</f>
        <v>0</v>
      </c>
      <c r="Q15">
        <f t="shared" si="18"/>
        <v>0</v>
      </c>
      <c r="R15" s="2">
        <v>0</v>
      </c>
      <c r="S15" s="8"/>
      <c r="T15" s="8"/>
    </row>
    <row r="16" spans="1:21" x14ac:dyDescent="0.25">
      <c r="E16" s="8"/>
      <c r="F16" s="8"/>
      <c r="G16" s="8"/>
      <c r="H16" s="8"/>
      <c r="I16" s="8"/>
    </row>
    <row r="17" spans="7:24" x14ac:dyDescent="0.25">
      <c r="H17" t="s">
        <v>13</v>
      </c>
    </row>
    <row r="18" spans="7:24" x14ac:dyDescent="0.25">
      <c r="H18" t="s">
        <v>21</v>
      </c>
      <c r="I18">
        <v>260</v>
      </c>
    </row>
    <row r="19" spans="7:24" x14ac:dyDescent="0.25">
      <c r="H19" t="s">
        <v>19</v>
      </c>
      <c r="I19">
        <v>35000</v>
      </c>
      <c r="J19">
        <f>I19/1.2</f>
        <v>29166.666666666668</v>
      </c>
    </row>
    <row r="20" spans="7:24" x14ac:dyDescent="0.25">
      <c r="H20" t="s">
        <v>20</v>
      </c>
      <c r="I20">
        <f>I19*I18</f>
        <v>9100000</v>
      </c>
    </row>
    <row r="22" spans="7:24" x14ac:dyDescent="0.25">
      <c r="G22" s="6"/>
      <c r="H22" s="6"/>
      <c r="O22" t="s">
        <v>23</v>
      </c>
    </row>
    <row r="23" spans="7:24" x14ac:dyDescent="0.25">
      <c r="J23" t="s">
        <v>22</v>
      </c>
      <c r="O23">
        <v>3.39</v>
      </c>
      <c r="P23">
        <v>4.7</v>
      </c>
      <c r="Q23">
        <f>P23*O23</f>
        <v>15.933000000000002</v>
      </c>
    </row>
    <row r="24" spans="7:24" x14ac:dyDescent="0.25">
      <c r="J24" t="s">
        <v>27</v>
      </c>
      <c r="O24">
        <v>1.72</v>
      </c>
      <c r="P24" s="11">
        <v>2.4</v>
      </c>
      <c r="Q24">
        <f t="shared" ref="Q24:Q25" si="20">P24*O24</f>
        <v>4.1280000000000001</v>
      </c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O25">
        <v>0.93</v>
      </c>
      <c r="P25" s="11">
        <v>1.3</v>
      </c>
      <c r="Q25">
        <f t="shared" si="20"/>
        <v>1.2090000000000001</v>
      </c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4500000</v>
      </c>
      <c r="P26" s="11"/>
      <c r="Q26" s="11">
        <f>SUM(Q23:Q25)</f>
        <v>21.27</v>
      </c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270000</v>
      </c>
      <c r="P27" s="11"/>
      <c r="Q27" s="11">
        <f>Q26*10.764</f>
        <v>228.95027999999999</v>
      </c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4800000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18</v>
      </c>
      <c r="I30">
        <v>4253000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AD2D1-C5E6-47B9-BF98-9C64CA2D98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2024-10-26T06:31:44Z</dcterms:modified>
</cp:coreProperties>
</file>