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Prashant Rehpade\"/>
    </mc:Choice>
  </mc:AlternateContent>
  <xr:revisionPtr revIDLastSave="0" documentId="13_ncr:1_{76128588-69AF-48FD-AF13-33A1CD9B9E5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P9" i="4"/>
  <c r="P8" i="4"/>
  <c r="H21" i="4"/>
  <c r="I18" i="4"/>
  <c r="I19" i="4"/>
  <c r="H30" i="4"/>
  <c r="Q12" i="4" l="1"/>
  <c r="P11" i="4"/>
  <c r="Q9" i="4"/>
  <c r="Q8" i="4"/>
  <c r="P7" i="4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<sst xmlns="http://schemas.openxmlformats.org/spreadsheetml/2006/main" count="29" uniqueCount="25">
  <si>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</si>
  <si>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</si>
  <si>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</si>
  <si>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</si>
  <si>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</si>
  <si>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</si>
  <si>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</si>
  <si>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</si>
  <si>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</si>
  <si>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</si>
  <si>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</si>
  <si>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</si>
  <si>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</si>
  <si>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no.1405 .14 th floor Bldg lily mantri park Estates village Malad East Film City Road Dindoshi Goregaon East</t>
  </si>
  <si>
    <t xml:space="preserve">agreement - 2010 </t>
  </si>
  <si>
    <t>av</t>
  </si>
  <si>
    <t>sd</t>
  </si>
  <si>
    <t>mv</t>
  </si>
  <si>
    <t>bua</t>
  </si>
  <si>
    <t>fmv</t>
  </si>
  <si>
    <t>ca</t>
  </si>
  <si>
    <t>rate on bua</t>
  </si>
  <si>
    <t>03.04.24</t>
  </si>
  <si>
    <t>28.08.24</t>
  </si>
  <si>
    <t>05.04.24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</si>
</sst>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58DFA6-BE47-4A21-82DE-18259D7A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49E7A-B81F-4E3C-B8C0-6F0D7F2F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81C6B-2809-42CA-AF2A-E21EC9A9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8C020-C321-4FFF-B8D3-BBDA0544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A2CD63-B0E0-400C-93ED-8F5CBD72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563245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B2036-16DC-4EDA-A2AD-F419AD88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97645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7E9715-EB2D-492B-BA1B-403E49B3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06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141E5-2345-4AA9-879A-115EAC1A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BF0C4-9091-4D38-8B0D-4F3FDDC6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2EF8A-D42B-4A30-9B07-FAEDA529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485</v>
      </c>
      <c r="C2" s="4">
        <f>B2*1.2</f>
        <v>582</v>
      </c>
      <c r="D2" s="4">
        <f t="shared" ref="D2:D13" si="2">C2*1.2</f>
        <v>698.4</v>
      </c>
      <c r="E2" s="5">
        <f t="shared" ref="E2:E13" si="3">R2</f>
        <v>8100000</v>
      </c>
      <c r="F2" s="10">
        <f t="shared" ref="F2:F13" si="4">ROUND((E2/B2),0)</f>
        <v>16701</v>
      </c>
      <c r="G2" s="10">
        <f t="shared" ref="G2:G13" si="5">ROUND((E2/C2),0)</f>
        <v>13918</v>
      </c>
      <c r="H2" s="10">
        <f t="shared" ref="H2:H13" si="6">ROUND((E2/D2),0)</f>
        <v>11598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485</v>
      </c>
      <c r="R2" s="2">
        <v>8100000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481</v>
      </c>
      <c r="C3" s="4">
        <f t="shared" ref="C3:C15" si="9">B3*1.2</f>
        <v>577.19999999999993</v>
      </c>
      <c r="D3" s="4">
        <f t="shared" si="2"/>
        <v>692.63999999999987</v>
      </c>
      <c r="E3" s="16">
        <f t="shared" si="3"/>
        <v>8300000</v>
      </c>
      <c r="F3" s="10">
        <f t="shared" si="4"/>
        <v>17256</v>
      </c>
      <c r="G3" s="10">
        <f t="shared" si="5"/>
        <v>14380</v>
      </c>
      <c r="H3" s="10">
        <f t="shared" si="6"/>
        <v>11983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481</v>
      </c>
      <c r="R3" s="2">
        <v>8300000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720.83333333333337</v>
      </c>
      <c r="C4" s="4">
        <f t="shared" si="9"/>
        <v>865</v>
      </c>
      <c r="D4" s="4">
        <f t="shared" si="2"/>
        <v>1038</v>
      </c>
      <c r="E4" s="16">
        <f t="shared" si="3"/>
        <v>10500000</v>
      </c>
      <c r="F4" s="10">
        <f t="shared" si="4"/>
        <v>14566</v>
      </c>
      <c r="G4" s="10">
        <f t="shared" si="5"/>
        <v>12139</v>
      </c>
      <c r="H4" s="10">
        <f t="shared" si="6"/>
        <v>10116</v>
      </c>
      <c r="I4" s="4" t="e">
        <f>#REF!</f>
        <v>#REF!</v>
      </c>
      <c r="J4" s="4">
        <f t="shared" si="7"/>
        <v>0</v>
      </c>
      <c r="O4">
        <v>0</v>
      </c>
      <c r="P4">
        <v>865</v>
      </c>
      <c r="Q4">
        <f t="shared" ref="Q2:Q12" si="10">P4/1.2</f>
        <v>720.83333333333337</v>
      </c>
      <c r="R4" s="2">
        <v>10500000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645.83333333333337</v>
      </c>
      <c r="C5" s="4">
        <f t="shared" si="9"/>
        <v>775</v>
      </c>
      <c r="D5" s="4">
        <f t="shared" si="2"/>
        <v>930</v>
      </c>
      <c r="E5" s="16">
        <f t="shared" si="3"/>
        <v>20000000</v>
      </c>
      <c r="F5" s="10">
        <f t="shared" si="4"/>
        <v>30968</v>
      </c>
      <c r="G5" s="10">
        <f t="shared" si="5"/>
        <v>25806</v>
      </c>
      <c r="H5" s="10">
        <f t="shared" si="6"/>
        <v>21505</v>
      </c>
      <c r="I5" s="4" t="e">
        <f>#REF!</f>
        <v>#REF!</v>
      </c>
      <c r="J5" s="4">
        <f t="shared" si="7"/>
        <v>0</v>
      </c>
      <c r="O5">
        <v>0</v>
      </c>
      <c r="P5">
        <v>775</v>
      </c>
      <c r="Q5">
        <f t="shared" si="10"/>
        <v>645.83333333333337</v>
      </c>
      <c r="R5" s="2">
        <v>20000000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550</v>
      </c>
      <c r="C6" s="4">
        <f t="shared" si="9"/>
        <v>660</v>
      </c>
      <c r="D6" s="4">
        <f t="shared" si="2"/>
        <v>792</v>
      </c>
      <c r="E6" s="16">
        <f t="shared" si="3"/>
        <v>9000000</v>
      </c>
      <c r="F6" s="10">
        <f t="shared" si="4"/>
        <v>16364</v>
      </c>
      <c r="G6" s="10">
        <f t="shared" si="5"/>
        <v>13636</v>
      </c>
      <c r="H6" s="10">
        <f t="shared" si="6"/>
        <v>11364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550</v>
      </c>
      <c r="R6" s="2">
        <v>9000000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630</v>
      </c>
      <c r="C7" s="4">
        <f t="shared" si="9"/>
        <v>756</v>
      </c>
      <c r="D7" s="4">
        <f t="shared" si="2"/>
        <v>907.19999999999993</v>
      </c>
      <c r="E7" s="16">
        <f t="shared" si="3"/>
        <v>12800000</v>
      </c>
      <c r="F7" s="10">
        <f t="shared" si="4"/>
        <v>20317</v>
      </c>
      <c r="G7" s="10">
        <f t="shared" si="5"/>
        <v>16931</v>
      </c>
      <c r="H7" s="10">
        <f t="shared" si="6"/>
        <v>14109</v>
      </c>
      <c r="I7" s="4" t="e">
        <f>#REF!</f>
        <v>#REF!</v>
      </c>
      <c r="J7" s="4" t="str">
        <f t="shared" si="7"/>
        <v>28.08.24</v>
      </c>
      <c r="O7">
        <v>0</v>
      </c>
      <c r="P7">
        <f t="shared" si="8"/>
        <v>0</v>
      </c>
      <c r="Q7">
        <v>630</v>
      </c>
      <c r="R7" s="2">
        <v>12800000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630.23220000000003</v>
      </c>
      <c r="C8" s="4">
        <f t="shared" si="9"/>
        <v>756.27864</v>
      </c>
      <c r="D8" s="4">
        <f t="shared" si="2"/>
        <v>907.53436799999997</v>
      </c>
      <c r="E8" s="16">
        <f t="shared" si="3"/>
        <v>12000000</v>
      </c>
      <c r="F8" s="10">
        <f t="shared" si="4"/>
        <v>19041</v>
      </c>
      <c r="G8" s="15">
        <f t="shared" si="5"/>
        <v>15867</v>
      </c>
      <c r="H8" s="10">
        <f t="shared" si="6"/>
        <v>13223</v>
      </c>
      <c r="I8" s="4" t="e">
        <f>#REF!</f>
        <v>#REF!</v>
      </c>
      <c r="J8" s="4" t="str">
        <f t="shared" si="7"/>
        <v>03.04.24</v>
      </c>
      <c r="O8">
        <v>0</v>
      </c>
      <c r="P8">
        <f>70.26*10.764</f>
        <v>756.27864</v>
      </c>
      <c r="Q8">
        <f t="shared" si="10"/>
        <v>630.23220000000003</v>
      </c>
      <c r="R8" s="2">
        <v>12000000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630.23220000000003</v>
      </c>
      <c r="C9" s="4">
        <f t="shared" si="9"/>
        <v>756.27864</v>
      </c>
      <c r="D9" s="4">
        <f t="shared" si="2"/>
        <v>907.53436799999997</v>
      </c>
      <c r="E9" s="16">
        <f t="shared" si="3"/>
        <v>12500000</v>
      </c>
      <c r="F9" s="10">
        <f t="shared" si="4"/>
        <v>19834</v>
      </c>
      <c r="G9" s="15">
        <f t="shared" si="5"/>
        <v>16528</v>
      </c>
      <c r="H9" s="10">
        <f t="shared" si="6"/>
        <v>13774</v>
      </c>
      <c r="I9" s="4" t="e">
        <f>#REF!</f>
        <v>#REF!</v>
      </c>
      <c r="J9" s="4" t="str">
        <f t="shared" si="7"/>
        <v>05.04.24</v>
      </c>
      <c r="O9">
        <v>0</v>
      </c>
      <c r="P9">
        <f>70.26*10.764</f>
        <v>756.27864</v>
      </c>
      <c r="Q9">
        <f t="shared" si="10"/>
        <v>630.23220000000003</v>
      </c>
      <c r="R9" s="2">
        <v>12500000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689</v>
      </c>
      <c r="C10" s="4">
        <f t="shared" si="9"/>
        <v>826.8</v>
      </c>
      <c r="D10" s="4">
        <f t="shared" si="2"/>
        <v>992.15999999999985</v>
      </c>
      <c r="E10" s="16">
        <f t="shared" si="3"/>
        <v>14500000</v>
      </c>
      <c r="F10" s="10">
        <f t="shared" si="4"/>
        <v>21045</v>
      </c>
      <c r="G10" s="15">
        <f t="shared" si="5"/>
        <v>17537</v>
      </c>
      <c r="H10" s="10">
        <f t="shared" si="6"/>
        <v>14615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689</v>
      </c>
      <c r="R10" s="2">
        <v>14500000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481</v>
      </c>
      <c r="C11" s="4">
        <f t="shared" si="9"/>
        <v>577.19999999999993</v>
      </c>
      <c r="D11" s="4">
        <f t="shared" si="2"/>
        <v>692.63999999999987</v>
      </c>
      <c r="E11" s="16">
        <f t="shared" si="3"/>
        <v>11000000</v>
      </c>
      <c r="F11" s="10">
        <f t="shared" si="4"/>
        <v>22869</v>
      </c>
      <c r="G11" s="15">
        <f t="shared" si="5"/>
        <v>19058</v>
      </c>
      <c r="H11" s="10">
        <f t="shared" si="6"/>
        <v>15881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481</v>
      </c>
      <c r="R11" s="2">
        <v>11000000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808.33333333333337</v>
      </c>
      <c r="C12" s="4">
        <f t="shared" si="9"/>
        <v>970</v>
      </c>
      <c r="D12" s="4">
        <f t="shared" si="2"/>
        <v>1164</v>
      </c>
      <c r="E12" s="16">
        <f t="shared" si="3"/>
        <v>14500000</v>
      </c>
      <c r="F12" s="10">
        <f t="shared" si="4"/>
        <v>17938</v>
      </c>
      <c r="G12" s="10">
        <f t="shared" si="5"/>
        <v>14948</v>
      </c>
      <c r="H12" s="10">
        <f t="shared" si="6"/>
        <v>12457</v>
      </c>
      <c r="I12" s="4" t="e">
        <f>#REF!</f>
        <v>#REF!</v>
      </c>
      <c r="J12" s="4">
        <f t="shared" si="7"/>
        <v>0</v>
      </c>
      <c r="O12">
        <v>0</v>
      </c>
      <c r="P12">
        <v>970</v>
      </c>
      <c r="Q12">
        <f t="shared" si="10"/>
        <v>808.33333333333337</v>
      </c>
      <c r="R12" s="2">
        <v>14500000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20</v>
      </c>
      <c r="H18">
        <v>630</v>
      </c>
      <c r="I18">
        <f>I19/H18</f>
        <v>1.2004422857142858</v>
      </c>
    </row>
    <row r="19" spans="7:24" x14ac:dyDescent="0.25">
      <c r="G19" t="s">
        <v>18</v>
      </c>
      <c r="H19">
        <v>756</v>
      </c>
      <c r="I19">
        <f>70.26*10.764</f>
        <v>756.27864</v>
      </c>
    </row>
    <row r="20" spans="7:24" x14ac:dyDescent="0.25">
      <c r="G20" t="s">
        <v>21</v>
      </c>
      <c r="H20">
        <v>16500</v>
      </c>
    </row>
    <row r="21" spans="7:24" x14ac:dyDescent="0.25">
      <c r="G21" t="s">
        <v>19</v>
      </c>
      <c r="H21">
        <f>H20*H19</f>
        <v>12474000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6733740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15</v>
      </c>
      <c r="H28">
        <v>319300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16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7083040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17</v>
      </c>
      <c r="H31">
        <v>3254000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2024-10-25T10:03:19Z</dcterms:modified>
</cp:coreProperties>
</file>