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42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42"/>
  <c r="O14"/>
  <c r="O13"/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3" l="1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O5" i="42" l="1"/>
  <c r="O6"/>
  <c r="O7"/>
  <c r="O8"/>
  <c r="O9"/>
  <c r="O10"/>
  <c r="O4"/>
  <c r="J15"/>
  <c r="O11" l="1"/>
  <c r="O17" s="1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l="1"/>
  <c r="B20" l="1"/>
  <c r="C20"/>
  <c r="C21"/>
  <c r="C25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<sst xmlns="http://schemas.openxmlformats.org/spreadsheetml/2006/main" count="139" uniqueCount="106">
  <si>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</si>
  <si>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</si>
  <si>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</si>
  <si>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</si>
  <si>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</si>
  <si>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</si>
  <si>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</si>
  <si>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</si>
  <si>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</si>
  <si>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</si>
  <si>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</si>
  <si>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</si>
  <si>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</si>
  <si>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</si>
  <si>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</si>
  <si>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</si>
  <si>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</si>
  <si>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</si>
  <si>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</si>
  <si>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</si>
  <si>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</si>
  <si>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</si>
  <si>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</si>
  <si>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</si>
  <si>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</si>
  <si>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</si>
  <si>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</si>
  <si>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</si>
  <si>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</si>
  <si>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</si>
  <si>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</si>
  <si>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</si>
  <si>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</si>
  <si>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</si>
  <si>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</si>
  <si>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</si>
  <si>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</si>
  <si>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</si>
  <si>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</si>
  <si>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</si>
  <si>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</si>
  <si>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</si>
  <si>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</si>
  <si>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</si>
  <si>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</si>
  <si>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</si>
  <si>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</si>
  <si>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</si>
  <si>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</si>
  <si>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</si>
  <si>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</si>
  <si>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</si>
  <si>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</si>
  <si>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</si>
  <si>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</si>
  <si>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</si>
  <si>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</si>
  <si>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</si>
  <si>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</si>
  <si>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</si>
  <si>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</si>
  <si>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</si>
  <si>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</si>
  <si>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</si>
  <si>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</si>
  <si>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</si>
  <si>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</si>
  <si>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</si>
  <si>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</si>
  <si>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</si>
  <si>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</si>
  <si>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</si>
  <si>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</si>
  <si>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</si>
  <si>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</si>
  <si>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</si>
  <si>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</si>
  <si>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</si>
  <si>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</si>
  <si>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</si>
  <si>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</si>
  <si>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</si>
  <si>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</si>
  <si>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</si>
  <si>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</si>
  <si>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</si>
  <si>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</si>
  <si>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</si>
  <si>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</si>
  <si>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</si>
  <si>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</si>
  <si>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</si>
  <si>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</si>
  <si>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</si>
  <si>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</si>
  <si>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</si>
  <si>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</si>
  <si>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</si>
  <si>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Hall</t>
  </si>
  <si>
    <t>Kitchen</t>
  </si>
  <si>
    <t>Bed</t>
  </si>
  <si>
    <t>Tiolet</t>
  </si>
  <si>
    <t>Pass</t>
  </si>
  <si>
    <t>rate on CA</t>
  </si>
  <si>
    <t>WC</t>
  </si>
  <si>
    <t>balcony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</si>
</sst>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315057</xdr:colOff>
      <xdr:row>9</xdr:row>
      <xdr:rowOff>14654</xdr:rowOff>
    </xdr:from>
    <xdr:to>
      <xdr:col>8</xdr:col>
      <xdr:colOff>457932</xdr:colOff>
      <xdr:row>40</xdr:row>
      <xdr:rowOff>186104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5057" y="1729154"/>
          <a:ext cx="5007952" cy="581318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4</xdr:row>
      <xdr:rowOff>38100</xdr:rowOff>
    </xdr:from>
    <xdr:to>
      <xdr:col>8</xdr:col>
      <xdr:colOff>409575</xdr:colOff>
      <xdr:row>34</xdr:row>
      <xdr:rowOff>142875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800100"/>
          <a:ext cx="4610100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7</xdr:row>
      <xdr:rowOff>9525</xdr:rowOff>
    </xdr:from>
    <xdr:to>
      <xdr:col>10</xdr:col>
      <xdr:colOff>257175</xdr:colOff>
      <xdr:row>35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1343025"/>
          <a:ext cx="6248400" cy="5372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213930</xdr:colOff>
      <xdr:row>5</xdr:row>
      <xdr:rowOff>38711</xdr:rowOff>
    </xdr:from>
    <xdr:to>
      <xdr:col>13</xdr:col>
      <xdr:colOff>555031</xdr:colOff>
      <xdr:row>29</xdr:row>
      <xdr:rowOff>162536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930" y="991211"/>
          <a:ext cx="8207630" cy="4695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38435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36400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36400</v>
      </c>
      <c r="D5" s="57" t="s">
        <v>61</v>
      </c>
      <c r="E5" s="58">
        <f>ROUND(C5/10.764,0)</f>
        <v>3382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12200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24200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0.21</v>
      </c>
      <c r="D8" s="100">
        <f>1-C8</f>
        <v>0.79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19118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31318</v>
      </c>
      <c r="D10" s="57" t="s">
        <v>61</v>
      </c>
      <c r="E10" s="58">
        <f>ROUND(C10/10.764,0)</f>
        <v>2910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2003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21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39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605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1760550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1210000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zoomScale="85" zoomScaleNormal="85" workbookViewId="0">
      <selection activeCell="C16" sqref="C16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4000</v>
      </c>
      <c r="D3" s="21" t="s">
        <v>103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2000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21</v>
      </c>
      <c r="D7" s="25"/>
      <c r="F7" s="76"/>
      <c r="G7" s="76"/>
    </row>
    <row r="8" spans="1:8">
      <c r="A8" s="15" t="s">
        <v>18</v>
      </c>
      <c r="B8" s="24"/>
      <c r="C8" s="25">
        <f>C9-C7</f>
        <v>39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31.5</v>
      </c>
      <c r="D10" s="25"/>
      <c r="F10" s="76"/>
      <c r="G10" s="76"/>
    </row>
    <row r="11" spans="1:8">
      <c r="A11" s="15"/>
      <c r="B11" s="26"/>
      <c r="C11" s="27">
        <f>C10%</f>
        <v>0.315</v>
      </c>
      <c r="D11" s="27"/>
      <c r="F11" s="76"/>
      <c r="G11" s="76"/>
    </row>
    <row r="12" spans="1:8">
      <c r="A12" s="15" t="s">
        <v>21</v>
      </c>
      <c r="B12" s="19"/>
      <c r="C12" s="20">
        <f>C6*C11</f>
        <v>630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1370</v>
      </c>
      <c r="D13" s="23"/>
      <c r="F13" s="76"/>
      <c r="G13" s="76"/>
    </row>
    <row r="14" spans="1:8">
      <c r="A14" s="15" t="s">
        <v>15</v>
      </c>
      <c r="B14" s="19"/>
      <c r="C14" s="20">
        <f>C5</f>
        <v>2000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3370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605</v>
      </c>
      <c r="D18" s="74"/>
      <c r="E18" s="75"/>
      <c r="F18" s="76"/>
      <c r="G18" s="76"/>
    </row>
    <row r="19" spans="1:7">
      <c r="A19" s="15"/>
      <c r="B19" s="6"/>
      <c r="C19" s="30">
        <f>C18*C16</f>
        <v>2038850</v>
      </c>
      <c r="D19" s="76" t="s">
        <v>68</v>
      </c>
      <c r="E19" s="30"/>
      <c r="F19" s="76"/>
      <c r="G19" s="76"/>
    </row>
    <row r="20" spans="1:7">
      <c r="A20" s="15"/>
      <c r="B20" s="61">
        <f>C20*90</f>
        <v>155972025</v>
      </c>
      <c r="C20" s="31">
        <f>C19*85%</f>
        <v>1733022.5</v>
      </c>
      <c r="D20" s="76" t="s">
        <v>24</v>
      </c>
      <c r="E20" s="31"/>
      <c r="F20" s="76"/>
      <c r="G20" s="76"/>
    </row>
    <row r="21" spans="1:7">
      <c r="A21" s="15"/>
      <c r="C21" s="31">
        <f>C19*70%</f>
        <v>1427195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1210000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4247.604166666667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10" zoomScale="130" zoomScaleNormal="130" workbookViewId="0">
      <selection activeCell="E12" sqref="E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5" zoomScale="145" zoomScaleNormal="145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13" workbookViewId="0">
      <selection activeCell="I12" sqref="I1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L8" sqref="L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4:P17"/>
  <sheetViews>
    <sheetView workbookViewId="0">
      <selection activeCell="O10" sqref="O10"/>
    </sheetView>
  </sheetViews>
  <sheetFormatPr defaultRowHeight="15"/>
  <sheetData>
    <row r="4" spans="4:16">
      <c r="L4" s="73" t="s">
        <v>98</v>
      </c>
      <c r="M4">
        <v>9.84</v>
      </c>
      <c r="N4">
        <v>12.7</v>
      </c>
      <c r="O4">
        <f>M4*N4</f>
        <v>124.96799999999999</v>
      </c>
    </row>
    <row r="5" spans="4:16">
      <c r="F5" s="73"/>
      <c r="L5" s="73" t="s">
        <v>99</v>
      </c>
      <c r="M5">
        <v>12.8</v>
      </c>
      <c r="N5">
        <v>8.3000000000000007</v>
      </c>
      <c r="O5" s="73">
        <f t="shared" ref="O5:O10" si="0">M5*N5</f>
        <v>106.24000000000001</v>
      </c>
    </row>
    <row r="6" spans="4:16">
      <c r="F6" s="73"/>
      <c r="L6" s="73" t="s">
        <v>100</v>
      </c>
      <c r="M6">
        <v>9.5</v>
      </c>
      <c r="N6">
        <v>9.84</v>
      </c>
      <c r="O6" s="73">
        <f t="shared" si="0"/>
        <v>93.48</v>
      </c>
    </row>
    <row r="7" spans="4:16">
      <c r="F7" s="73"/>
      <c r="L7" s="73" t="s">
        <v>101</v>
      </c>
      <c r="M7">
        <v>5</v>
      </c>
      <c r="N7">
        <v>3.9</v>
      </c>
      <c r="O7" s="73">
        <f t="shared" si="0"/>
        <v>19.5</v>
      </c>
    </row>
    <row r="8" spans="4:16">
      <c r="F8" s="73"/>
      <c r="L8" s="73" t="s">
        <v>104</v>
      </c>
      <c r="M8">
        <v>3.6</v>
      </c>
      <c r="N8">
        <v>3.9</v>
      </c>
      <c r="O8" s="73">
        <f t="shared" si="0"/>
        <v>14.04</v>
      </c>
    </row>
    <row r="9" spans="4:16">
      <c r="F9" s="73"/>
      <c r="L9" s="73" t="s">
        <v>102</v>
      </c>
      <c r="M9">
        <v>4.2</v>
      </c>
      <c r="N9">
        <v>3.2</v>
      </c>
      <c r="O9" s="73">
        <f t="shared" si="0"/>
        <v>13.440000000000001</v>
      </c>
    </row>
    <row r="10" spans="4:16">
      <c r="F10" s="73"/>
      <c r="L10" s="73" t="s">
        <v>102</v>
      </c>
      <c r="M10">
        <v>3.2</v>
      </c>
      <c r="N10">
        <v>5.2</v>
      </c>
      <c r="O10" s="73">
        <f t="shared" si="0"/>
        <v>16.64</v>
      </c>
      <c r="P10">
        <v>520</v>
      </c>
    </row>
    <row r="11" spans="4:16">
      <c r="F11" s="116"/>
      <c r="L11" s="73"/>
      <c r="O11">
        <f>SUM(O4:O10)</f>
        <v>388.30799999999999</v>
      </c>
    </row>
    <row r="12" spans="4:16">
      <c r="L12" s="73"/>
    </row>
    <row r="13" spans="4:16">
      <c r="D13" s="73"/>
      <c r="E13" s="73"/>
      <c r="F13" s="116"/>
      <c r="J13">
        <v>653</v>
      </c>
      <c r="L13" s="73" t="s">
        <v>105</v>
      </c>
      <c r="M13" s="73">
        <v>10.1</v>
      </c>
      <c r="N13" s="73">
        <v>3.2</v>
      </c>
      <c r="O13" s="73">
        <f t="shared" ref="O13" si="1">M13*N13</f>
        <v>32.32</v>
      </c>
    </row>
    <row r="14" spans="4:16">
      <c r="J14">
        <v>81</v>
      </c>
      <c r="L14" s="73" t="s">
        <v>69</v>
      </c>
      <c r="M14" s="73">
        <v>8.6</v>
      </c>
      <c r="N14" s="73">
        <v>3.2</v>
      </c>
      <c r="O14" s="73">
        <f>M14*N14</f>
        <v>27.52</v>
      </c>
    </row>
    <row r="15" spans="4:16">
      <c r="J15">
        <f>SUM(J13:J14)</f>
        <v>734</v>
      </c>
      <c r="O15">
        <f>SUM(O13:O14)</f>
        <v>59.84</v>
      </c>
    </row>
    <row r="17" spans="15:15">
      <c r="O17">
        <f>O11+O15</f>
        <v>448.14800000000002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2024-10-24T08:40:08Z</dcterms:modified>
</cp:coreProperties>
</file>