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Dnyaneshwar Bhoye\"/>
    </mc:Choice>
  </mc:AlternateContent>
  <xr:revisionPtr revIDLastSave="0" documentId="13_ncr:1_{D0F402AA-96A3-4601-8F88-52BBEA724FB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J5" i="4"/>
  <c r="I5" i="4"/>
  <c r="P4" i="4"/>
  <c r="J4" i="4"/>
  <c r="I4" i="4"/>
  <c r="P3" i="4"/>
  <c r="J3" i="4"/>
  <c r="I3" i="4"/>
  <c r="J29" i="4" l="1"/>
  <c r="G31" i="4" l="1"/>
  <c r="H28" i="4"/>
  <c r="C5" i="25" l="1"/>
  <c r="C4" i="25"/>
  <c r="C3" i="25"/>
  <c r="P2" i="4"/>
  <c r="B3" i="4"/>
  <c r="C3" i="4" s="1"/>
  <c r="D3" i="4" s="1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B4" i="4"/>
  <c r="C4" i="4" s="1"/>
  <c r="D4" i="4" s="1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3" i="4" l="1"/>
  <c r="H3" i="4"/>
  <c r="G3" i="4"/>
  <c r="G4" i="4"/>
  <c r="F4" i="4"/>
  <c r="H4" i="4"/>
  <c r="H9" i="4"/>
  <c r="F10" i="4"/>
  <c r="G7" i="4"/>
  <c r="F6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8" i="4"/>
  <c r="G9" i="4"/>
  <c r="F12" i="4"/>
  <c r="G13" i="4"/>
  <c r="H14" i="4"/>
  <c r="H7" i="4"/>
  <c r="F9" i="4"/>
  <c r="H15" i="4"/>
  <c r="H16" i="4"/>
  <c r="F7" i="4"/>
  <c r="G8" i="4"/>
  <c r="F11" i="4"/>
  <c r="G12" i="4"/>
  <c r="H13" i="4"/>
  <c r="F15" i="4"/>
  <c r="H11" i="4"/>
  <c r="C13" i="25"/>
  <c r="D13" i="25" s="1"/>
  <c r="C8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<sst xmlns="http://schemas.openxmlformats.org/spreadsheetml/2006/main" count="130" uniqueCount="89">
  <si>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</si>
  <si>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</si>
  <si>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</si>
  <si>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</si>
  <si>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</si>
  <si>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</si>
  <si>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</si>
  <si>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</si>
  <si>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</si>
  <si>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</si>
  <si>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</si>
  <si>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</si>
  <si>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</si>
  <si>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</si>
  <si>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</si>
  <si>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</si>
  <si>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</si>
  <si>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</si>
  <si>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</si>
  <si>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</si>
  <si>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</si>
  <si>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</si>
  <si>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</si>
  <si>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</si>
  <si>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</si>
  <si>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</si>
  <si>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</si>
  <si>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</si>
  <si>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</si>
  <si>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</si>
  <si>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</si>
  <si>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</si>
  <si>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</si>
  <si>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</si>
  <si>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</si>
  <si>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</si>
  <si>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</si>
  <si>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</si>
  <si>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</si>
  <si>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</si>
  <si>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</si>
  <si>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</si>
  <si>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</si>
  <si>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</si>
  <si>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</si>
  <si>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</si>
  <si>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</si>
  <si>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</si>
  <si>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</si>
  <si>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</si>
  <si>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</si>
  <si>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</si>
  <si>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</si>
  <si>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</si>
  <si>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</si>
  <si>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</si>
  <si>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</si>
  <si>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</si>
  <si>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</si>
  <si>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</si>
  <si>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</si>
  <si>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</si>
  <si>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</si>
  <si>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</si>
  <si>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</si>
  <si>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</si>
  <si>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</si>
  <si>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</si>
  <si>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</si>
  <si>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</si>
  <si>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</si>
  <si>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</si>
  <si>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</si>
  <si>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</si>
  <si>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</si>
  <si>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</si>
  <si>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</si>
  <si>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</si>
  <si>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</si>
  <si>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</si>
  <si>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</si>
  <si>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</si>
  <si>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</si>
  <si>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</si>
  <si>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</si>
  <si>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IGR-23.08.24</t>
  </si>
  <si>
    <t>IGR-24.04.24</t>
  </si>
  <si>
    <t>IGR-26.02.24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</si>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</sst>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1573D2-5CA8-45CB-97BD-5FA0EB196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4D6059-CB8B-47EF-A48D-1539BCB7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4AEE64-251C-4B8E-9E40-D29903AE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601265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37862-BC2E-4C28-837C-B39107A92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26065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75E23-7F7D-43DA-87B9-C1E64CCF5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904FD2-C7F3-494D-9F27-15D2C76B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305039.39499999996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334439.39499999996</v>
      </c>
      <c r="D9" s="58" t="s">
        <v>62</v>
      </c>
      <c r="E9" s="59">
        <f>C9/10.764</f>
        <v>31070.177907840949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</v>
      </c>
      <c r="D13" s="65">
        <f>D12-C13</f>
        <v>95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D34" sqref="D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27700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25200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5</v>
      </c>
      <c r="D7" s="24">
        <v>2024</v>
      </c>
    </row>
    <row r="8" spans="1:5" x14ac:dyDescent="0.25">
      <c r="A8" s="15" t="s">
        <v>18</v>
      </c>
      <c r="B8" s="23"/>
      <c r="C8" s="24">
        <f>C9-C7</f>
        <v>55</v>
      </c>
      <c r="D8" s="24">
        <v>2019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7.5</v>
      </c>
      <c r="D10" s="24"/>
    </row>
    <row r="11" spans="1:5" x14ac:dyDescent="0.25">
      <c r="A11" s="15"/>
      <c r="B11" s="25"/>
      <c r="C11" s="26">
        <f>C10%</f>
        <v>7.4999999999999997E-2</v>
      </c>
      <c r="D11" s="26"/>
    </row>
    <row r="12" spans="1:5" x14ac:dyDescent="0.25">
      <c r="A12" s="15" t="s">
        <v>21</v>
      </c>
      <c r="B12" s="18"/>
      <c r="C12" s="19">
        <f>C6*C11</f>
        <v>187.5</v>
      </c>
      <c r="D12" s="22"/>
    </row>
    <row r="13" spans="1:5" x14ac:dyDescent="0.25">
      <c r="A13" s="15" t="s">
        <v>22</v>
      </c>
      <c r="B13" s="18"/>
      <c r="C13" s="19">
        <f>C6-C12</f>
        <v>2312.5</v>
      </c>
      <c r="D13" s="22"/>
    </row>
    <row r="14" spans="1:5" x14ac:dyDescent="0.25">
      <c r="A14" s="15" t="s">
        <v>15</v>
      </c>
      <c r="B14" s="18"/>
      <c r="C14" s="19">
        <f>C5</f>
        <v>25200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27512.5</v>
      </c>
      <c r="D16" s="22"/>
    </row>
    <row r="17" spans="1:11" x14ac:dyDescent="0.25">
      <c r="B17" s="23"/>
      <c r="C17" s="24"/>
      <c r="D17" s="24"/>
    </row>
    <row r="18" spans="1:11" x14ac:dyDescent="0.25">
      <c r="A18" s="71" t="str">
        <f>E3</f>
        <v>ACA</v>
      </c>
      <c r="B18" s="7"/>
      <c r="C18" s="29">
        <v>868</v>
      </c>
      <c r="D18" s="24"/>
    </row>
    <row r="19" spans="1:11" x14ac:dyDescent="0.25">
      <c r="A19" s="15" t="s">
        <v>24</v>
      </c>
      <c r="B19" s="6"/>
      <c r="C19" s="30">
        <f>C18*C16</f>
        <v>23880850</v>
      </c>
      <c r="D19" s="72"/>
      <c r="E19" s="65"/>
    </row>
    <row r="20" spans="1:11" x14ac:dyDescent="0.25">
      <c r="A20" s="15" t="s">
        <v>88</v>
      </c>
      <c r="C20" s="31">
        <v>70000</v>
      </c>
      <c r="D20" s="30"/>
      <c r="E20" s="65"/>
    </row>
    <row r="21" spans="1:11" x14ac:dyDescent="0.25">
      <c r="A21" s="15" t="s">
        <v>25</v>
      </c>
      <c r="C21" s="31">
        <f>C19*80%</f>
        <v>19104680</v>
      </c>
      <c r="D21" s="31"/>
      <c r="E21" s="65"/>
    </row>
    <row r="22" spans="1:11" x14ac:dyDescent="0.25">
      <c r="A22" s="15"/>
      <c r="D22" s="24"/>
    </row>
    <row r="23" spans="1:11" x14ac:dyDescent="0.25">
      <c r="A23" s="32" t="s">
        <v>26</v>
      </c>
      <c r="B23" s="33"/>
      <c r="C23" s="34">
        <f>C4*C18</f>
        <v>2170000</v>
      </c>
      <c r="D23" s="34"/>
    </row>
    <row r="24" spans="1:11" x14ac:dyDescent="0.25">
      <c r="A24" s="15" t="s">
        <v>27</v>
      </c>
    </row>
    <row r="25" spans="1:11" x14ac:dyDescent="0.25">
      <c r="A25" s="35" t="s">
        <v>28</v>
      </c>
      <c r="B25" s="16"/>
      <c r="C25" s="31">
        <f>C19*0.03/12</f>
        <v>59702.125</v>
      </c>
      <c r="D25" s="31"/>
      <c r="E25" s="31"/>
      <c r="K25" t="s">
        <v>84</v>
      </c>
    </row>
    <row r="26" spans="1:11" x14ac:dyDescent="0.25">
      <c r="C26" s="31"/>
      <c r="D26" s="31"/>
    </row>
    <row r="27" spans="1:11" x14ac:dyDescent="0.25">
      <c r="C27" s="31"/>
      <c r="D27" s="31"/>
    </row>
    <row r="28" spans="1:11" x14ac:dyDescent="0.25">
      <c r="C28"/>
      <c r="D28"/>
    </row>
    <row r="29" spans="1:11" x14ac:dyDescent="0.25">
      <c r="C29"/>
      <c r="D29"/>
    </row>
    <row r="30" spans="1:11" x14ac:dyDescent="0.25">
      <c r="C30"/>
      <c r="D30"/>
    </row>
    <row r="31" spans="1:11" x14ac:dyDescent="0.25">
      <c r="C31"/>
      <c r="D31"/>
    </row>
    <row r="32" spans="1:11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1094</v>
      </c>
      <c r="C2" s="4">
        <f t="shared" ref="C2:C16" si="1">B2*1.2</f>
        <v>1312.8</v>
      </c>
      <c r="D2" s="4">
        <f t="shared" ref="D2:D16" si="2">C2*1.2</f>
        <v>1575.36</v>
      </c>
      <c r="E2" s="5">
        <f t="shared" ref="E2:E16" si="3">R2</f>
        <v>29750000</v>
      </c>
      <c r="F2" s="74">
        <f t="shared" ref="F2:F15" si="4">ROUND((E2/B2),0)</f>
        <v>27194</v>
      </c>
      <c r="G2" s="74">
        <f t="shared" ref="G2:G15" si="5">ROUND((E2/C2),0)</f>
        <v>22661</v>
      </c>
      <c r="H2" s="74">
        <f t="shared" ref="H2:H15" si="6">ROUND((E2/D2),0)</f>
        <v>18885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1094</v>
      </c>
      <c r="R2" s="75">
        <v>29750000</v>
      </c>
      <c r="S2" s="75" t="s">
        <v>85</v>
      </c>
    </row>
    <row r="3" spans="1:19" x14ac:dyDescent="0.25">
      <c r="A3" s="4">
        <v>2</v>
      </c>
      <c r="B3" s="4">
        <f t="shared" si="0"/>
        <v>1094</v>
      </c>
      <c r="C3" s="4">
        <f t="shared" si="1"/>
        <v>1312.8</v>
      </c>
      <c r="D3" s="4">
        <f t="shared" si="2"/>
        <v>1575.36</v>
      </c>
      <c r="E3" s="5">
        <f t="shared" si="3"/>
        <v>27500000</v>
      </c>
      <c r="F3" s="4">
        <f t="shared" ref="F3:F5" si="10">ROUND((E3/B3),0)</f>
        <v>25137</v>
      </c>
      <c r="G3" s="4">
        <f t="shared" ref="G3:G5" si="11">ROUND((E3/C3),0)</f>
        <v>20948</v>
      </c>
      <c r="H3" s="4">
        <f t="shared" ref="H3:H5" si="12">ROUND((E3/D3),0)</f>
        <v>17456</v>
      </c>
      <c r="I3" s="4">
        <f t="shared" ref="I3:I5" si="13">T3</f>
        <v>0</v>
      </c>
      <c r="J3" s="4">
        <f t="shared" ref="J3:J5" si="14">U3</f>
        <v>0</v>
      </c>
      <c r="O3">
        <v>0</v>
      </c>
      <c r="P3">
        <f t="shared" ref="P3:P5" si="15">O3/1.2</f>
        <v>0</v>
      </c>
      <c r="Q3">
        <v>1094</v>
      </c>
      <c r="R3" s="2">
        <v>27500000</v>
      </c>
      <c r="S3" s="2" t="s">
        <v>86</v>
      </c>
    </row>
    <row r="4" spans="1:19" x14ac:dyDescent="0.25">
      <c r="A4" s="4">
        <v>3</v>
      </c>
      <c r="B4" s="4">
        <f t="shared" si="0"/>
        <v>944</v>
      </c>
      <c r="C4" s="4">
        <f t="shared" si="1"/>
        <v>1132.8</v>
      </c>
      <c r="D4" s="4">
        <f t="shared" si="2"/>
        <v>1359.36</v>
      </c>
      <c r="E4" s="5">
        <f t="shared" si="3"/>
        <v>25700000</v>
      </c>
      <c r="F4" s="74">
        <f t="shared" si="10"/>
        <v>27225</v>
      </c>
      <c r="G4" s="74">
        <f t="shared" si="11"/>
        <v>22687</v>
      </c>
      <c r="H4" s="74">
        <f t="shared" si="12"/>
        <v>18906</v>
      </c>
      <c r="I4" s="74">
        <f t="shared" si="13"/>
        <v>0</v>
      </c>
      <c r="J4" s="74">
        <f t="shared" si="14"/>
        <v>0</v>
      </c>
      <c r="K4" s="7"/>
      <c r="L4" s="7"/>
      <c r="M4" s="7"/>
      <c r="N4" s="7"/>
      <c r="O4" s="7">
        <v>0</v>
      </c>
      <c r="P4" s="7">
        <f t="shared" si="15"/>
        <v>0</v>
      </c>
      <c r="Q4" s="7">
        <v>944</v>
      </c>
      <c r="R4" s="75">
        <v>25700000</v>
      </c>
      <c r="S4" s="75" t="s">
        <v>87</v>
      </c>
    </row>
    <row r="5" spans="1:19" x14ac:dyDescent="0.25">
      <c r="A5" s="4">
        <v>4</v>
      </c>
      <c r="B5" s="4">
        <f t="shared" si="0"/>
        <v>840</v>
      </c>
      <c r="C5" s="4">
        <f t="shared" si="1"/>
        <v>1008</v>
      </c>
      <c r="D5" s="4">
        <f t="shared" si="2"/>
        <v>1209.5999999999999</v>
      </c>
      <c r="E5" s="5">
        <f t="shared" si="3"/>
        <v>25500000</v>
      </c>
      <c r="F5" s="74">
        <f t="shared" si="10"/>
        <v>30357</v>
      </c>
      <c r="G5" s="74">
        <f t="shared" si="11"/>
        <v>25298</v>
      </c>
      <c r="H5" s="74">
        <f t="shared" si="12"/>
        <v>21081</v>
      </c>
      <c r="I5" s="74">
        <f t="shared" si="13"/>
        <v>0</v>
      </c>
      <c r="J5" s="74">
        <f t="shared" si="14"/>
        <v>0</v>
      </c>
      <c r="K5" s="7"/>
      <c r="L5" s="7"/>
      <c r="M5" s="7"/>
      <c r="N5" s="7"/>
      <c r="O5" s="7">
        <v>0</v>
      </c>
      <c r="P5" s="7">
        <f t="shared" si="15"/>
        <v>0</v>
      </c>
      <c r="Q5" s="7">
        <v>840</v>
      </c>
      <c r="R5" s="75">
        <v>25500000</v>
      </c>
      <c r="S5" s="2"/>
    </row>
    <row r="6" spans="1:19" x14ac:dyDescent="0.25">
      <c r="A6" s="4">
        <v>5</v>
      </c>
      <c r="B6" s="4">
        <f t="shared" si="0"/>
        <v>799</v>
      </c>
      <c r="C6" s="4">
        <f t="shared" si="1"/>
        <v>958.8</v>
      </c>
      <c r="D6" s="4">
        <f t="shared" si="2"/>
        <v>1150.56</v>
      </c>
      <c r="E6" s="5">
        <f t="shared" si="3"/>
        <v>22000000</v>
      </c>
      <c r="F6" s="4">
        <f t="shared" si="4"/>
        <v>27534</v>
      </c>
      <c r="G6" s="4">
        <f t="shared" si="5"/>
        <v>22945</v>
      </c>
      <c r="H6" s="4">
        <f t="shared" si="6"/>
        <v>19121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799</v>
      </c>
      <c r="R6" s="2">
        <v>22000000</v>
      </c>
      <c r="S6" s="2"/>
    </row>
    <row r="7" spans="1:19" x14ac:dyDescent="0.25">
      <c r="A7" s="4">
        <v>6</v>
      </c>
      <c r="B7" s="4">
        <f t="shared" si="0"/>
        <v>799</v>
      </c>
      <c r="C7" s="4">
        <f t="shared" si="1"/>
        <v>958.8</v>
      </c>
      <c r="D7" s="4">
        <f t="shared" si="2"/>
        <v>1150.56</v>
      </c>
      <c r="E7" s="5">
        <f t="shared" si="3"/>
        <v>22000000</v>
      </c>
      <c r="F7" s="74">
        <f t="shared" si="4"/>
        <v>27534</v>
      </c>
      <c r="G7" s="74">
        <f t="shared" si="5"/>
        <v>22945</v>
      </c>
      <c r="H7" s="74">
        <f t="shared" si="6"/>
        <v>19121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799</v>
      </c>
      <c r="R7" s="75">
        <v>22000000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6:Q10" si="16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6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6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7">O11/1.2</f>
        <v>0</v>
      </c>
      <c r="Q11">
        <f t="shared" ref="Q11:Q15" si="18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7"/>
        <v>0</v>
      </c>
      <c r="Q12">
        <f t="shared" si="18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7"/>
        <v>0</v>
      </c>
      <c r="Q13">
        <f t="shared" si="18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7"/>
        <v>0</v>
      </c>
      <c r="Q14">
        <f t="shared" si="18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9">ROUND((E16/B16),0)</f>
        <v>#DIV/0!</v>
      </c>
      <c r="G16" s="4" t="e">
        <f t="shared" ref="G16" si="20">ROUND((E16/C16),0)</f>
        <v>#DIV/0!</v>
      </c>
      <c r="H16" s="4" t="e">
        <f t="shared" ref="H16" si="21">ROUND((E16/D16),0)</f>
        <v>#DIV/0!</v>
      </c>
      <c r="I16" s="4">
        <f t="shared" ref="I16" si="22">T16</f>
        <v>0</v>
      </c>
      <c r="J16" s="4">
        <f t="shared" ref="J16" si="23">U16</f>
        <v>0</v>
      </c>
      <c r="O16">
        <v>0</v>
      </c>
      <c r="P16">
        <f t="shared" ref="P16" si="24">O16/1.2</f>
        <v>0</v>
      </c>
      <c r="Q16">
        <f t="shared" ref="Q16" si="25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6">Q17</f>
        <v>0</v>
      </c>
      <c r="C17" s="4">
        <f t="shared" ref="C17:C21" si="27">B17*1.2</f>
        <v>0</v>
      </c>
      <c r="D17" s="4">
        <f t="shared" ref="D17:D21" si="28">C17*1.2</f>
        <v>0</v>
      </c>
      <c r="E17" s="5">
        <f t="shared" ref="E17:E21" si="29">R17</f>
        <v>0</v>
      </c>
      <c r="F17" s="4" t="e">
        <f t="shared" ref="F17" si="30">ROUND((E17/B17),0)</f>
        <v>#DIV/0!</v>
      </c>
      <c r="G17" s="4" t="e">
        <f t="shared" ref="G17" si="31">ROUND((E17/C17),0)</f>
        <v>#DIV/0!</v>
      </c>
      <c r="H17" s="4" t="e">
        <f t="shared" ref="H17" si="32">ROUND((E17/D17),0)</f>
        <v>#DIV/0!</v>
      </c>
      <c r="I17" s="4">
        <f t="shared" ref="I17" si="33">T17</f>
        <v>0</v>
      </c>
      <c r="J17" s="4">
        <f t="shared" ref="J17" si="34">U17</f>
        <v>0</v>
      </c>
      <c r="O17">
        <v>0</v>
      </c>
      <c r="P17">
        <f t="shared" ref="P17" si="35">O17/1.2</f>
        <v>0</v>
      </c>
      <c r="Q17">
        <f t="shared" ref="Q17" si="36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ref="F18:F21" si="37">ROUND((E18/B18),0)</f>
        <v>#DIV/0!</v>
      </c>
      <c r="G18" s="4" t="e">
        <f t="shared" ref="G18:G21" si="38">ROUND((E18/C18),0)</f>
        <v>#DIV/0!</v>
      </c>
      <c r="H18" s="4" t="e">
        <f t="shared" ref="H18:H21" si="39">ROUND((E18/D18),0)</f>
        <v>#DIV/0!</v>
      </c>
      <c r="I18" s="4">
        <f t="shared" ref="I18:J21" si="40">T18</f>
        <v>0</v>
      </c>
      <c r="J18" s="4">
        <f t="shared" si="40"/>
        <v>0</v>
      </c>
      <c r="O18">
        <v>0</v>
      </c>
      <c r="P18">
        <f t="shared" ref="P18" si="41">O18/1.2</f>
        <v>0</v>
      </c>
      <c r="Q18">
        <f t="shared" ref="Q18:Q21" si="42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>
        <f t="shared" si="40"/>
        <v>0</v>
      </c>
      <c r="J19" s="4">
        <f t="shared" si="40"/>
        <v>0</v>
      </c>
      <c r="O19">
        <v>0</v>
      </c>
      <c r="P19">
        <f>O19/1.2</f>
        <v>0</v>
      </c>
      <c r="Q19">
        <f t="shared" si="42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3">Q20</f>
        <v>0</v>
      </c>
      <c r="C20" s="4">
        <f t="shared" ref="C20" si="44">B20*1.2</f>
        <v>0</v>
      </c>
      <c r="D20" s="4">
        <f t="shared" ref="D20" si="45">C20*1.2</f>
        <v>0</v>
      </c>
      <c r="E20" s="5">
        <f t="shared" ref="E20" si="46">R20</f>
        <v>0</v>
      </c>
      <c r="F20" s="4" t="e">
        <f t="shared" ref="F20" si="47">ROUND((E20/B20),0)</f>
        <v>#DIV/0!</v>
      </c>
      <c r="G20" s="4" t="e">
        <f t="shared" ref="G20" si="48">ROUND((E20/C20),0)</f>
        <v>#DIV/0!</v>
      </c>
      <c r="H20" s="4" t="e">
        <f t="shared" ref="H20" si="49">ROUND((E20/D20),0)</f>
        <v>#DIV/0!</v>
      </c>
      <c r="I20" s="4">
        <f t="shared" ref="I20" si="50">T20</f>
        <v>0</v>
      </c>
      <c r="J20" s="4">
        <f t="shared" ref="J20" si="51">U20</f>
        <v>0</v>
      </c>
      <c r="O20">
        <v>0</v>
      </c>
      <c r="P20">
        <f t="shared" ref="P20" si="52">O20/1.2</f>
        <v>0</v>
      </c>
      <c r="Q20">
        <f t="shared" ref="Q20" si="5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6"/>
        <v>0</v>
      </c>
      <c r="C21" s="4">
        <f t="shared" si="27"/>
        <v>0</v>
      </c>
      <c r="D21" s="4">
        <f t="shared" si="28"/>
        <v>0</v>
      </c>
      <c r="E21" s="5">
        <f t="shared" si="29"/>
        <v>0</v>
      </c>
      <c r="F21" s="4" t="e">
        <f t="shared" si="37"/>
        <v>#DIV/0!</v>
      </c>
      <c r="G21" s="4" t="e">
        <f t="shared" si="38"/>
        <v>#DIV/0!</v>
      </c>
      <c r="H21" s="4" t="e">
        <f t="shared" si="39"/>
        <v>#DIV/0!</v>
      </c>
      <c r="I21" s="4">
        <f t="shared" si="40"/>
        <v>0</v>
      </c>
      <c r="J21" s="4">
        <f t="shared" si="40"/>
        <v>0</v>
      </c>
      <c r="O21">
        <v>0</v>
      </c>
      <c r="P21">
        <f>O21/1.2</f>
        <v>0</v>
      </c>
      <c r="Q21">
        <f t="shared" si="42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868</v>
      </c>
      <c r="H28" s="10">
        <f>D29/G28</f>
        <v>23732.718894009216</v>
      </c>
    </row>
    <row r="29" spans="1:19" s="10" customFormat="1" x14ac:dyDescent="0.25">
      <c r="C29" s="67" t="s">
        <v>1</v>
      </c>
      <c r="D29" s="67">
        <v>20600000</v>
      </c>
      <c r="F29" s="52" t="s">
        <v>71</v>
      </c>
      <c r="G29" s="52">
        <v>1042</v>
      </c>
      <c r="H29" s="10">
        <f>G29/G28</f>
        <v>1.2004608294930876</v>
      </c>
      <c r="I29" s="10">
        <v>65</v>
      </c>
      <c r="J29" s="10">
        <f>G29*I29</f>
        <v>67730</v>
      </c>
    </row>
    <row r="30" spans="1:19" s="10" customFormat="1" x14ac:dyDescent="0.25">
      <c r="F30" s="52" t="s">
        <v>72</v>
      </c>
      <c r="G30" s="52">
        <v>27000</v>
      </c>
    </row>
    <row r="31" spans="1:19" s="10" customFormat="1" x14ac:dyDescent="0.25">
      <c r="C31" s="70"/>
      <c r="D31" s="70"/>
      <c r="F31" s="70" t="s">
        <v>73</v>
      </c>
      <c r="G31" s="70">
        <f>G28*G30</f>
        <v>23436000</v>
      </c>
      <c r="H31" s="10">
        <f>G31/D29</f>
        <v>1.1376699029126214</v>
      </c>
    </row>
    <row r="32" spans="1:19" s="10" customFormat="1" x14ac:dyDescent="0.25">
      <c r="C32" s="70"/>
      <c r="D32" s="70"/>
      <c r="F32" s="70" t="s">
        <v>24</v>
      </c>
      <c r="G32" s="70">
        <f>G31*90%</f>
        <v>21092400</v>
      </c>
    </row>
    <row r="33" spans="3:7" s="10" customFormat="1" x14ac:dyDescent="0.25">
      <c r="C33" s="70"/>
      <c r="D33" s="70"/>
      <c r="F33" s="70" t="s">
        <v>25</v>
      </c>
      <c r="G33" s="70">
        <f>G31*80%</f>
        <v>18748800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2024-10-26T08:51:17Z</dcterms:modified>
</cp:coreProperties>
</file>