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hrinivas Rao\"/>
    </mc:Choice>
  </mc:AlternateContent>
  <bookViews>
    <workbookView xWindow="0" yWindow="0" windowWidth="15360" windowHeight="7755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Sheet5" sheetId="34" r:id="rId9"/>
    <sheet name="IGR" sheetId="33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Q6" i="4" l="1"/>
  <c r="B6" i="4" s="1"/>
  <c r="C6" i="4" s="1"/>
  <c r="P6" i="4"/>
  <c r="J6" i="4"/>
  <c r="I6" i="4"/>
  <c r="E6" i="4"/>
  <c r="F6" i="4" s="1"/>
  <c r="P5" i="4"/>
  <c r="B5" i="4" s="1"/>
  <c r="J5" i="4"/>
  <c r="I5" i="4"/>
  <c r="E5" i="4"/>
  <c r="P4" i="4"/>
  <c r="Q4" i="4" s="1"/>
  <c r="B4" i="4" s="1"/>
  <c r="J4" i="4"/>
  <c r="I4" i="4"/>
  <c r="E4" i="4"/>
  <c r="B3" i="4"/>
  <c r="C3" i="4" s="1"/>
  <c r="D3" i="4" s="1"/>
  <c r="J3" i="4"/>
  <c r="I3" i="4"/>
  <c r="E3" i="4"/>
  <c r="F3" i="4" s="1"/>
  <c r="B2" i="4"/>
  <c r="C2" i="4" s="1"/>
  <c r="J2" i="4"/>
  <c r="I2" i="4"/>
  <c r="E2" i="4"/>
  <c r="P8" i="4"/>
  <c r="Q8" i="4" s="1"/>
  <c r="B8" i="4" s="1"/>
  <c r="C8" i="4" s="1"/>
  <c r="J8" i="4"/>
  <c r="I8" i="4"/>
  <c r="E8" i="4"/>
  <c r="A8" i="4"/>
  <c r="P7" i="4"/>
  <c r="B7" i="4" s="1"/>
  <c r="J7" i="4"/>
  <c r="I7" i="4"/>
  <c r="E7" i="4"/>
  <c r="A7" i="4"/>
  <c r="A6" i="4"/>
  <c r="A5" i="4"/>
  <c r="A4" i="4"/>
  <c r="A3" i="4"/>
  <c r="A2" i="4"/>
  <c r="Q9" i="4"/>
  <c r="B9" i="4" s="1"/>
  <c r="C9" i="4" s="1"/>
  <c r="D9" i="4" s="1"/>
  <c r="P9" i="4"/>
  <c r="J9" i="4"/>
  <c r="I9" i="4"/>
  <c r="E9" i="4"/>
  <c r="F9" i="4" s="1"/>
  <c r="A9" i="4"/>
  <c r="F2" i="4" l="1"/>
  <c r="G6" i="4"/>
  <c r="D6" i="4"/>
  <c r="H6" i="4" s="1"/>
  <c r="C4" i="4"/>
  <c r="D4" i="4" s="1"/>
  <c r="H4" i="4" s="1"/>
  <c r="F4" i="4"/>
  <c r="F5" i="4"/>
  <c r="C5" i="4"/>
  <c r="D2" i="4"/>
  <c r="H2" i="4" s="1"/>
  <c r="G2" i="4"/>
  <c r="H3" i="4"/>
  <c r="G3" i="4"/>
  <c r="C7" i="4"/>
  <c r="F7" i="4"/>
  <c r="F8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4" i="4"/>
  <c r="D7" i="4"/>
  <c r="H7" i="4" s="1"/>
  <c r="G7" i="4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l="1"/>
  <c r="C19" i="23" s="1"/>
  <c r="C25" i="23" l="1"/>
  <c r="C20" i="23"/>
  <c r="B20" i="23" s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8" i="4"/>
  <c r="H18" i="4" s="1"/>
  <c r="D17" i="4" l="1"/>
  <c r="H17" i="4" s="1"/>
  <c r="D29" i="23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<sst xmlns="http://schemas.openxmlformats.org/spreadsheetml/2006/main" count="129" uniqueCount="99">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</sst>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2" fillId="2" borderId="0" xfId="0" applyFont="1" applyFill="1"/>
    <xf numFmtId="1" fontId="0" fillId="0" borderId="0" xfId="0" applyNumberFormat="1"/>
    <xf numFmtId="1" fontId="2" fillId="0" borderId="0" xfId="0" applyNumberFormat="1" applyFon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28575</xdr:rowOff>
    </xdr:from>
    <xdr:to>
      <xdr:col>10</xdr:col>
      <xdr:colOff>238125</xdr:colOff>
      <xdr:row>18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6296025" cy="3362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200025</xdr:colOff>
      <xdr:row>17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96025" cy="3324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209550</xdr:colOff>
      <xdr:row>16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05550" cy="3209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18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14</xdr:col>
      <xdr:colOff>570537</xdr:colOff>
      <xdr:row>21</xdr:row>
      <xdr:rowOff>161405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0"/>
          <a:ext cx="7704762" cy="41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608098</xdr:colOff>
      <xdr:row>0</xdr:row>
      <xdr:rowOff>0</xdr:rowOff>
    </xdr:from>
    <xdr:to>
      <xdr:col>10</xdr:col>
      <xdr:colOff>180155</xdr:colOff>
      <xdr:row>24</xdr:row>
      <xdr:rowOff>18386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98" y="0"/>
          <a:ext cx="5668057" cy="4590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39935</v>
      </c>
      <c r="F2" s="71"/>
      <c r="G2" s="119" t="s">
        <v>76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37900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37900</v>
      </c>
      <c r="D5" s="56" t="s">
        <v>61</v>
      </c>
      <c r="E5" s="57">
        <f>ROUND(C5/10.764,0)</f>
        <v>3521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15150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22750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20475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35625</v>
      </c>
      <c r="D10" s="56" t="s">
        <v>61</v>
      </c>
      <c r="E10" s="57">
        <f>ROUND(C10/10.764,0)</f>
        <v>3310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683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C16*E10</f>
        <v>2260730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E11" sqref="E1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4300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2300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683</v>
      </c>
      <c r="D18" s="72"/>
      <c r="E18" s="73"/>
      <c r="F18" s="74"/>
      <c r="G18" s="74"/>
    </row>
    <row r="19" spans="1:7">
      <c r="A19" s="15"/>
      <c r="B19" s="6"/>
      <c r="C19" s="29">
        <f>C18*C16</f>
        <v>2732000</v>
      </c>
      <c r="D19" s="74" t="s">
        <v>68</v>
      </c>
      <c r="E19" s="29"/>
      <c r="F19" s="74"/>
      <c r="G19" s="74"/>
    </row>
    <row r="20" spans="1:7">
      <c r="A20" s="118">
        <v>0.8</v>
      </c>
      <c r="B20" s="53">
        <f>C20*80%</f>
        <v>2076320</v>
      </c>
      <c r="C20" s="30">
        <f>C19*95%</f>
        <v>2595400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2185600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1366000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5691.666666666667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63.42</v>
      </c>
      <c r="D28" s="116">
        <f>C28*10.764</f>
        <v>682.65287999999998</v>
      </c>
    </row>
    <row r="29" spans="1:7">
      <c r="C29"/>
      <c r="D29" s="117">
        <f ca="1">SUM(D28:D29)</f>
        <v>682.65287999999998</v>
      </c>
    </row>
    <row r="30" spans="1:7">
      <c r="C30"/>
      <c r="E30" s="116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R8" sqref="R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6" si="10">O4/1.2</f>
        <v>0</v>
      </c>
      <c r="Q4" s="71">
        <f t="shared" ref="Q4:Q6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1060</v>
      </c>
      <c r="C5" s="4">
        <f t="shared" si="2"/>
        <v>1272</v>
      </c>
      <c r="D5" s="4">
        <f t="shared" si="3"/>
        <v>1526.3999999999999</v>
      </c>
      <c r="E5" s="5">
        <f t="shared" si="4"/>
        <v>7000000</v>
      </c>
      <c r="F5" s="4">
        <f t="shared" si="5"/>
        <v>6604</v>
      </c>
      <c r="G5" s="4">
        <f t="shared" si="6"/>
        <v>5503</v>
      </c>
      <c r="H5" s="4">
        <f t="shared" si="7"/>
        <v>4586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v>1060</v>
      </c>
      <c r="R5" s="2">
        <v>7000000</v>
      </c>
      <c r="S5" s="2"/>
      <c r="T5" s="2"/>
    </row>
    <row r="6" spans="1:35">
      <c r="A6" s="4">
        <f t="shared" si="0"/>
        <v>0</v>
      </c>
      <c r="B6" s="4">
        <f t="shared" si="1"/>
        <v>972.22222222222229</v>
      </c>
      <c r="C6" s="4">
        <f t="shared" si="2"/>
        <v>1166.6666666666667</v>
      </c>
      <c r="D6" s="4">
        <f t="shared" si="3"/>
        <v>1400</v>
      </c>
      <c r="E6" s="5">
        <f t="shared" si="4"/>
        <v>5200000</v>
      </c>
      <c r="F6" s="4">
        <f t="shared" si="5"/>
        <v>5349</v>
      </c>
      <c r="G6" s="4">
        <f t="shared" si="6"/>
        <v>4457</v>
      </c>
      <c r="H6" s="4">
        <f t="shared" si="7"/>
        <v>3714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1400</v>
      </c>
      <c r="P6" s="71">
        <f t="shared" si="10"/>
        <v>1166.6666666666667</v>
      </c>
      <c r="Q6" s="71">
        <f t="shared" si="11"/>
        <v>972.22222222222229</v>
      </c>
      <c r="R6" s="2">
        <v>5200000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ref="B7:B8" si="12">Q7</f>
        <v>920</v>
      </c>
      <c r="C7" s="4">
        <f t="shared" ref="C7:C8" si="13">B7*1.2</f>
        <v>1104</v>
      </c>
      <c r="D7" s="4">
        <f t="shared" ref="D7:D8" si="14">C7*1.2</f>
        <v>1324.8</v>
      </c>
      <c r="E7" s="5">
        <f t="shared" ref="E7:E8" si="15">R7</f>
        <v>5000000</v>
      </c>
      <c r="F7" s="4">
        <f t="shared" ref="F7:F8" si="16">ROUND((E7/B7),0)</f>
        <v>5435</v>
      </c>
      <c r="G7" s="4">
        <f t="shared" ref="G7:G8" si="17">ROUND((E7/C7),0)</f>
        <v>4529</v>
      </c>
      <c r="H7" s="4">
        <f t="shared" ref="H7:H8" si="18">ROUND((E7/D7),0)</f>
        <v>3774</v>
      </c>
      <c r="I7" s="4">
        <f t="shared" ref="I7:I8" si="19">T7</f>
        <v>0</v>
      </c>
      <c r="J7" s="4">
        <f t="shared" ref="J7:J8" si="20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920</v>
      </c>
      <c r="R7" s="2">
        <v>5000000</v>
      </c>
      <c r="S7" s="2"/>
      <c r="T7" s="2"/>
    </row>
    <row r="8" spans="1:35">
      <c r="A8" s="4">
        <f t="shared" si="0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1">P8/1.2</f>
        <v>0</v>
      </c>
      <c r="R8" s="2">
        <v>0</v>
      </c>
      <c r="S8" s="2"/>
      <c r="T8" s="2"/>
    </row>
    <row r="9" spans="1:35">
      <c r="A9" s="4">
        <f t="shared" ref="A9" si="22">N9</f>
        <v>0</v>
      </c>
      <c r="B9" s="4">
        <f t="shared" ref="B9" si="23">Q9</f>
        <v>0</v>
      </c>
      <c r="C9" s="4">
        <f t="shared" ref="C9" si="24">B9*1.2</f>
        <v>0</v>
      </c>
      <c r="D9" s="4">
        <f t="shared" ref="D9" si="25">C9*1.2</f>
        <v>0</v>
      </c>
      <c r="E9" s="5">
        <f t="shared" ref="E9" si="26">R9</f>
        <v>0</v>
      </c>
      <c r="F9" s="4" t="e">
        <f t="shared" ref="F9" si="27">ROUND((E9/B9),0)</f>
        <v>#DIV/0!</v>
      </c>
      <c r="G9" s="4" t="e">
        <f t="shared" ref="G9" si="28">ROUND((E9/C9),0)</f>
        <v>#DIV/0!</v>
      </c>
      <c r="H9" s="4" t="e">
        <f t="shared" ref="H9" si="29">ROUND((E9/D9),0)</f>
        <v>#DIV/0!</v>
      </c>
      <c r="I9" s="4">
        <f t="shared" ref="I9" si="30">T9</f>
        <v>0</v>
      </c>
      <c r="J9" s="4">
        <f t="shared" ref="J9" si="31">U9</f>
        <v>0</v>
      </c>
      <c r="K9" s="71"/>
      <c r="L9" s="71"/>
      <c r="M9" s="71"/>
      <c r="N9" s="71"/>
      <c r="O9" s="71">
        <v>0</v>
      </c>
      <c r="P9" s="71">
        <f t="shared" ref="P9" si="32">O9/1.2</f>
        <v>0</v>
      </c>
      <c r="Q9" s="71">
        <f t="shared" ref="Q9" si="33">P9/1.2</f>
        <v>0</v>
      </c>
      <c r="R9" s="2">
        <v>0</v>
      </c>
      <c r="S9" s="2"/>
      <c r="T9" s="2"/>
    </row>
    <row r="10" spans="1:35">
      <c r="A10" s="4">
        <f t="shared" ref="A10:A15" si="34">N10</f>
        <v>0</v>
      </c>
      <c r="B10" s="4">
        <f t="shared" ref="B10:B15" si="35">Q10</f>
        <v>0</v>
      </c>
      <c r="C10" s="4">
        <f t="shared" ref="C10:C15" si="36">B10*1.2</f>
        <v>0</v>
      </c>
      <c r="D10" s="4">
        <f t="shared" ref="D10:D15" si="37">C10*1.2</f>
        <v>0</v>
      </c>
      <c r="E10" s="5">
        <f t="shared" ref="E10:E15" si="38">R10</f>
        <v>0</v>
      </c>
      <c r="F10" s="4" t="e">
        <f t="shared" ref="F10:F15" si="39">ROUND((E10/B10),0)</f>
        <v>#DIV/0!</v>
      </c>
      <c r="G10" s="4" t="e">
        <f t="shared" ref="G10:G15" si="40">ROUND((E10/C10),0)</f>
        <v>#DIV/0!</v>
      </c>
      <c r="H10" s="4" t="e">
        <f t="shared" ref="H10:H15" si="41">ROUND((E10/D10),0)</f>
        <v>#DIV/0!</v>
      </c>
      <c r="I10" s="4">
        <f t="shared" ref="I10:I15" si="42">T10</f>
        <v>0</v>
      </c>
      <c r="J10" s="4">
        <f t="shared" ref="J10:J15" si="43">U10</f>
        <v>0</v>
      </c>
      <c r="K10" s="71"/>
      <c r="L10" s="71"/>
      <c r="M10" s="71"/>
      <c r="N10" s="71"/>
      <c r="O10" s="71">
        <v>0</v>
      </c>
      <c r="P10" s="71">
        <f t="shared" ref="P10:P13" si="44">O10/1.2</f>
        <v>0</v>
      </c>
      <c r="Q10" s="71">
        <f t="shared" ref="Q10:Q15" si="45">P10/1.2</f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 t="shared" si="44"/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si="44"/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4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N14" sqref="N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" sqref="I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10" sqref="E2:I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1" sqref="A1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L14"/>
  <sheetViews>
    <sheetView topLeftCell="A7" workbookViewId="0">
      <selection activeCell="J26" sqref="J26"/>
    </sheetView>
  </sheetViews>
  <sheetFormatPr defaultRowHeight="15"/>
  <sheetData>
    <row r="6" spans="10:12">
      <c r="J6" s="71"/>
    </row>
    <row r="7" spans="10:12">
      <c r="J7" s="71"/>
    </row>
    <row r="8" spans="10:12">
      <c r="J8" s="71"/>
    </row>
    <row r="9" spans="10:12">
      <c r="J9" s="7"/>
    </row>
    <row r="10" spans="10:12">
      <c r="J10" s="71"/>
    </row>
    <row r="11" spans="10:12">
      <c r="J11" s="71"/>
      <c r="L11" s="115"/>
    </row>
    <row r="12" spans="10:12">
      <c r="J12" s="71"/>
    </row>
    <row r="13" spans="10:12">
      <c r="J13" s="7"/>
    </row>
    <row r="14" spans="10:12">
      <c r="J14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2024-10-23T08:48:37Z</dcterms:modified>
</cp:coreProperties>
</file>