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F728854-DF40-4FB0-A01A-F3920906890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G9" i="1"/>
  <c r="B19" i="1"/>
  <c r="F9" i="1"/>
  <c r="C28" i="1" l="1"/>
  <c r="G28" i="1" s="1"/>
  <c r="C27" i="1"/>
  <c r="F28" i="1" l="1"/>
  <c r="C34" i="1"/>
  <c r="C33" i="1"/>
  <c r="H29" i="1" l="1"/>
  <c r="H27" i="1"/>
  <c r="C26" i="1"/>
  <c r="E9" i="1" l="1"/>
  <c r="O14" i="1" l="1"/>
  <c r="C32" i="1" l="1"/>
  <c r="C31" i="1"/>
  <c r="B10" i="1"/>
  <c r="B11" i="1" s="1"/>
  <c r="B8" i="1"/>
  <c r="B6" i="1"/>
  <c r="B5" i="1"/>
  <c r="B14" i="1" s="1"/>
  <c r="B12" i="1" l="1"/>
  <c r="B13" i="1" s="1"/>
  <c r="B15" i="1" s="1"/>
  <c r="E35" i="1" s="1"/>
  <c r="E34" i="1" l="1"/>
  <c r="E33" i="1"/>
  <c r="E32" i="1"/>
  <c r="E31" i="1"/>
  <c r="B17" i="1"/>
  <c r="B18" i="1" l="1"/>
  <c r="B20" i="1"/>
  <c r="F26" i="1"/>
  <c r="F27" i="1" l="1"/>
  <c r="G27" i="1"/>
  <c r="I27" i="1" l="1"/>
  <c r="H26" i="1" l="1"/>
  <c r="G4" i="1" l="1"/>
  <c r="G26" i="1"/>
  <c r="I26" i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<sst xmlns="http://schemas.openxmlformats.org/spreadsheetml/2006/main" count="32" uniqueCount="30">
  <si>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</si>
  <si>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</si>
  <si>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</si>
  <si>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</si>
  <si>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</si>
  <si>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</si>
  <si>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</si>
  <si>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</si>
  <si>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</si>
  <si>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</si>
  <si>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</si>
  <si>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</si>
  <si>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</si>
  <si>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</si>
  <si>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</si>
  <si>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</si>
  <si>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</si>
  <si>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</si>
  <si>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</si>
  <si>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</si>
  <si>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</si>
  <si>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</si>
  <si>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</si>
  <si>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</si>
  <si>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</si>
  <si>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</si>
  <si>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Value / RV</t>
  </si>
  <si>
    <t>Carpet Area</t>
  </si>
  <si>
    <t>Rate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</si>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</sst>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0" fillId="0" borderId="5" xfId="0" applyFill="1" applyBorder="1"/>
    <xf numFmtId="0" fontId="7" fillId="0" borderId="7" xfId="0" applyFont="1" applyFill="1" applyBorder="1"/>
    <xf numFmtId="0" fontId="0" fillId="0" borderId="7" xfId="0" applyFill="1" applyBorder="1"/>
    <xf numFmtId="43" fontId="0" fillId="0" borderId="7" xfId="0" applyNumberFormat="1" applyFill="1" applyBorder="1"/>
    <xf numFmtId="0" fontId="15" fillId="3" borderId="1" xfId="0" applyFont="1" applyFill="1" applyBorder="1"/>
    <xf numFmtId="0" fontId="0" fillId="3" borderId="1" xfId="0" applyFont="1" applyFill="1" applyBorder="1"/>
    <xf numFmtId="43" fontId="0" fillId="3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15</xdr:col>
      <xdr:colOff>571500</xdr:colOff>
      <xdr:row>39</xdr:row>
      <xdr:rowOff>15715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6B9921-9FF8-489B-8CFB-DCC2D93A8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7277100" cy="744521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110079</xdr:colOff>
      <xdr:row>32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5E1AA-97B5-4D1A-83C1-B972536B1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0"/>
          <a:ext cx="8034879" cy="616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19</xdr:col>
      <xdr:colOff>429791</xdr:colOff>
      <xdr:row>38</xdr:row>
      <xdr:rowOff>134379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9F79E-125B-4A00-9650-D165C35AB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354591" cy="737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Normal="100" workbookViewId="0">
      <selection activeCell="D12" sqref="D12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32200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3000</v>
      </c>
      <c r="C4" s="17"/>
      <c r="D4" s="17"/>
      <c r="E4">
        <v>2008</v>
      </c>
      <c r="F4" s="3">
        <v>2024</v>
      </c>
      <c r="G4" s="4">
        <f>F4-E4</f>
        <v>16</v>
      </c>
      <c r="L4" s="24"/>
    </row>
    <row r="5" spans="1:17" ht="16.5" x14ac:dyDescent="0.3">
      <c r="A5" s="16" t="s">
        <v>2</v>
      </c>
      <c r="B5" s="25">
        <f>B3-B4</f>
        <v>29200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3000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16</v>
      </c>
      <c r="C7" s="20"/>
      <c r="D7" s="20"/>
      <c r="E7">
        <v>861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44</v>
      </c>
      <c r="C8" s="20"/>
      <c r="D8" s="20"/>
      <c r="E8">
        <v>0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>
        <f>SUM(E7:E8)</f>
        <v>861</v>
      </c>
      <c r="F9" s="29">
        <f>E9*1.2</f>
        <v>1033.2</v>
      </c>
      <c r="G9" s="5">
        <f>F9/10.764</f>
        <v>95.986622073578602</v>
      </c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24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0.24</v>
      </c>
      <c r="C11" s="33"/>
      <c r="D11" s="33"/>
      <c r="E11" s="44" t="s">
        <v>29</v>
      </c>
      <c r="F11" s="44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720</v>
      </c>
      <c r="C12" s="21"/>
      <c r="D12" s="21"/>
      <c r="E12" s="10">
        <v>1005</v>
      </c>
      <c r="F12" s="10"/>
      <c r="G12" s="6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2280</v>
      </c>
      <c r="C13" s="21"/>
      <c r="D13" s="21"/>
      <c r="E13" s="10"/>
      <c r="F13" s="10"/>
      <c r="K13" s="13"/>
      <c r="L13" s="52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29200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31480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861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26</v>
      </c>
      <c r="B17" s="23">
        <f>B15*B16</f>
        <v>27104280</v>
      </c>
      <c r="C17" s="23"/>
      <c r="D17" s="50"/>
      <c r="E17" s="46"/>
      <c r="F17" s="46"/>
      <c r="I17" s="5"/>
      <c r="J17" s="32"/>
      <c r="K17" s="5"/>
      <c r="L17" s="6"/>
      <c r="N17" s="6"/>
    </row>
    <row r="18" spans="1:14" s="41" customFormat="1" ht="16.5" x14ac:dyDescent="0.3">
      <c r="A18" s="42" t="s">
        <v>24</v>
      </c>
      <c r="B18" s="37">
        <f>B17*0.8</f>
        <v>21683424</v>
      </c>
      <c r="C18" s="37"/>
      <c r="D18" s="43"/>
      <c r="E18" s="45"/>
      <c r="F18" s="45"/>
      <c r="I18" s="38"/>
      <c r="J18" s="39"/>
      <c r="K18" s="38"/>
      <c r="L18" s="40"/>
      <c r="N18" s="40"/>
    </row>
    <row r="19" spans="1:14" s="41" customFormat="1" ht="16.5" x14ac:dyDescent="0.3">
      <c r="A19" s="42" t="s">
        <v>12</v>
      </c>
      <c r="B19" s="37">
        <f>1033*B4</f>
        <v>3099000</v>
      </c>
      <c r="C19" s="43"/>
      <c r="D19" s="43"/>
      <c r="E19" s="45"/>
      <c r="F19" s="45"/>
      <c r="I19" s="40"/>
      <c r="J19" s="38"/>
    </row>
    <row r="20" spans="1:14" ht="16.5" x14ac:dyDescent="0.3">
      <c r="A20" s="22" t="s">
        <v>16</v>
      </c>
      <c r="B20" s="23">
        <f>B17*0.03/12</f>
        <v>67760.7</v>
      </c>
      <c r="C20" s="23"/>
      <c r="D20" s="50"/>
      <c r="E20" s="46"/>
      <c r="F20" s="46"/>
      <c r="I20" s="6"/>
      <c r="J20" s="5"/>
    </row>
    <row r="21" spans="1:14" x14ac:dyDescent="0.25">
      <c r="A21" s="30"/>
      <c r="B21" s="47"/>
      <c r="C21" s="30"/>
      <c r="D21" s="30"/>
      <c r="E21" s="49"/>
      <c r="F21" s="6"/>
    </row>
    <row r="22" spans="1:14" x14ac:dyDescent="0.25">
      <c r="B22" s="12"/>
      <c r="I22" s="6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25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450</v>
      </c>
      <c r="C26" s="8">
        <f>B26*1.1</f>
        <v>495.00000000000006</v>
      </c>
      <c r="D26" s="8"/>
      <c r="E26" s="8">
        <v>5096000</v>
      </c>
      <c r="F26" s="10">
        <f t="shared" ref="F26:F28" si="0">E26/B26</f>
        <v>11324.444444444445</v>
      </c>
      <c r="G26" s="10">
        <f>E26/C26</f>
        <v>10294.949494949493</v>
      </c>
      <c r="H26" s="10" t="e">
        <f>E26/#REF!</f>
        <v>#REF!</v>
      </c>
      <c r="I26" s="8">
        <f>C26/B26</f>
        <v>1.1000000000000001</v>
      </c>
      <c r="J26" s="15"/>
    </row>
    <row r="27" spans="1:14" ht="17.25" x14ac:dyDescent="0.3">
      <c r="B27" s="9">
        <v>450</v>
      </c>
      <c r="C27" s="8">
        <f>B27*1.1</f>
        <v>495.00000000000006</v>
      </c>
      <c r="D27" s="8"/>
      <c r="E27" s="8">
        <v>4800000</v>
      </c>
      <c r="F27" s="10">
        <f t="shared" si="0"/>
        <v>10666.666666666666</v>
      </c>
      <c r="G27" s="10">
        <f>E27/C27</f>
        <v>9696.9696969696961</v>
      </c>
      <c r="H27" s="10" t="e">
        <f>E27/D27</f>
        <v>#DIV/0!</v>
      </c>
      <c r="I27" s="8">
        <f>C27/B27</f>
        <v>1.1000000000000001</v>
      </c>
      <c r="J27" s="15"/>
    </row>
    <row r="28" spans="1:14" ht="17.25" x14ac:dyDescent="0.3">
      <c r="B28" s="9">
        <v>450</v>
      </c>
      <c r="C28" s="8">
        <f>B28*1.1</f>
        <v>495.00000000000006</v>
      </c>
      <c r="D28" s="8"/>
      <c r="E28" s="8">
        <v>4700000</v>
      </c>
      <c r="F28" s="10">
        <f t="shared" si="0"/>
        <v>10444.444444444445</v>
      </c>
      <c r="G28" s="10">
        <f>E28/C28</f>
        <v>9494.9494949494947</v>
      </c>
      <c r="H28" s="10"/>
      <c r="I28" s="8"/>
      <c r="J28" s="15"/>
    </row>
    <row r="29" spans="1:14" x14ac:dyDescent="0.25">
      <c r="A29" s="41"/>
      <c r="B29" s="60"/>
      <c r="C29" s="61"/>
      <c r="D29" s="61"/>
      <c r="E29" s="62"/>
      <c r="F29" s="55"/>
      <c r="G29" s="10"/>
      <c r="H29" s="10" t="e">
        <f>E29/D29</f>
        <v>#DIV/0!</v>
      </c>
      <c r="I29" s="8"/>
    </row>
    <row r="30" spans="1:14" x14ac:dyDescent="0.25">
      <c r="A30" s="54" t="s">
        <v>27</v>
      </c>
      <c r="B30" s="53" t="s">
        <v>11</v>
      </c>
      <c r="C30" s="54" t="s">
        <v>28</v>
      </c>
      <c r="D30" s="54"/>
      <c r="E30" s="54"/>
      <c r="F30" s="41"/>
    </row>
    <row r="31" spans="1:14" ht="15.75" x14ac:dyDescent="0.25">
      <c r="A31" s="57">
        <v>873</v>
      </c>
      <c r="B31" s="58">
        <v>21250000</v>
      </c>
      <c r="C31" s="54">
        <f t="shared" ref="C31:C35" si="1">B31/A31</f>
        <v>24341.35166093929</v>
      </c>
      <c r="D31" s="54"/>
      <c r="E31" s="55">
        <f>B15/C31</f>
        <v>1.2932724705882352</v>
      </c>
      <c r="F31" s="59"/>
      <c r="G31" s="51"/>
      <c r="I31" s="6"/>
    </row>
    <row r="32" spans="1:14" ht="15.75" x14ac:dyDescent="0.25">
      <c r="A32" s="57">
        <v>627</v>
      </c>
      <c r="B32" s="58">
        <v>17000000</v>
      </c>
      <c r="C32" s="54">
        <f t="shared" si="1"/>
        <v>27113.23763955343</v>
      </c>
      <c r="D32" s="54"/>
      <c r="E32" s="55">
        <f>B15/C32</f>
        <v>1.1610564705882351</v>
      </c>
      <c r="F32" s="59"/>
      <c r="G32" s="51"/>
      <c r="I32" s="6"/>
    </row>
    <row r="33" spans="1:9" ht="15.75" x14ac:dyDescent="0.25">
      <c r="A33" s="63">
        <v>861</v>
      </c>
      <c r="B33" s="64">
        <v>24000000</v>
      </c>
      <c r="C33" s="64">
        <f t="shared" si="1"/>
        <v>27874.564459930312</v>
      </c>
      <c r="D33" s="64"/>
      <c r="E33" s="65">
        <f>B15/C33</f>
        <v>1.129345</v>
      </c>
      <c r="F33" s="41"/>
      <c r="I33" s="6"/>
    </row>
    <row r="34" spans="1:9" ht="15.75" x14ac:dyDescent="0.25">
      <c r="A34" s="63">
        <v>1010</v>
      </c>
      <c r="B34" s="64">
        <v>33000000</v>
      </c>
      <c r="C34" s="64">
        <f t="shared" si="1"/>
        <v>32673.267326732672</v>
      </c>
      <c r="D34" s="64"/>
      <c r="E34" s="65">
        <f>B15/C34</f>
        <v>0.96347878787878793</v>
      </c>
      <c r="F34" s="41"/>
    </row>
    <row r="35" spans="1:9" x14ac:dyDescent="0.25">
      <c r="A35" s="64">
        <v>861</v>
      </c>
      <c r="B35" s="64">
        <v>25000000</v>
      </c>
      <c r="C35" s="64">
        <f t="shared" si="1"/>
        <v>29036.004645760742</v>
      </c>
      <c r="D35" s="64"/>
      <c r="E35" s="65">
        <f>B15/C35</f>
        <v>1.0841712000000001</v>
      </c>
      <c r="F35" s="41"/>
    </row>
    <row r="36" spans="1:9" x14ac:dyDescent="0.25">
      <c r="A36" s="54"/>
      <c r="B36" s="53"/>
      <c r="C36" s="54"/>
      <c r="D36" s="54"/>
      <c r="E36" s="54"/>
      <c r="F36" s="41"/>
    </row>
    <row r="37" spans="1:9" x14ac:dyDescent="0.25">
      <c r="A37" s="41"/>
      <c r="B37" s="56"/>
      <c r="C37" s="41"/>
      <c r="D37" s="41"/>
      <c r="E37" s="41"/>
      <c r="F37" s="41"/>
    </row>
    <row r="54" spans="3:5" x14ac:dyDescent="0.25">
      <c r="C54" s="6"/>
      <c r="D54" s="6"/>
      <c r="E5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R1" sqref="R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G1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2024-10-26T06:55:21Z</dcterms:modified>
</cp:coreProperties>
</file>