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October 2024\Abhishek Singh - SBI - Approx\"/>
    </mc:Choice>
  </mc:AlternateContent>
  <xr:revisionPtr revIDLastSave="0" documentId="13_ncr:1_{F8DE7C80-E56B-48D2-9B9F-D20117B194D1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Y12" i="18" l="1"/>
  <c r="R19" i="17"/>
  <c r="U15" i="16"/>
  <c r="V18" i="14"/>
  <c r="T11" i="13"/>
  <c r="G32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B8" i="4" s="1"/>
  <c r="C8" i="4" s="1"/>
  <c r="D8" i="4" s="1"/>
  <c r="J8" i="4"/>
  <c r="I8" i="4"/>
  <c r="E8" i="4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B7" i="4" s="1"/>
  <c r="C7" i="4" s="1"/>
  <c r="J7" i="4"/>
  <c r="I7" i="4"/>
  <c r="E7" i="4"/>
  <c r="A7" i="4"/>
  <c r="P6" i="4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H8" i="4" l="1"/>
  <c r="F8" i="4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Q19" i="4"/>
  <c r="B19" i="4" s="1"/>
  <c r="C19" i="4" s="1"/>
  <c r="D19" i="4" s="1"/>
  <c r="J19" i="4"/>
  <c r="I19" i="4"/>
  <c r="E19" i="4"/>
  <c r="A19" i="4"/>
  <c r="Q18" i="4"/>
  <c r="B18" i="4" s="1"/>
  <c r="C18" i="4" s="1"/>
  <c r="D18" i="4" s="1"/>
  <c r="J18" i="4"/>
  <c r="I18" i="4"/>
  <c r="E18" i="4"/>
  <c r="A18" i="4"/>
  <c r="Q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<sst xmlns="http://schemas.openxmlformats.org/spreadsheetml/2006/main" count="49" uniqueCount="43">
  <si>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</si>
  <si>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</si>
  <si>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</si>
  <si>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</si>
  <si>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</si>
  <si>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</si>
  <si>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</si>
  <si>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</si>
  <si>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</si>
  <si>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</si>
  <si>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</si>
  <si>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</si>
  <si>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</si>
  <si>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</si>
  <si>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</si>
  <si>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</si>
  <si>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</si>
  <si>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</si>
  <si>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</si>
  <si>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</si>
  <si>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</si>
  <si>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</si>
  <si>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</si>
  <si>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</si>
  <si>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</si>
  <si>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</si>
  <si>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</si>
  <si>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</si>
  <si>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</si>
  <si>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</si>
  <si>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</si>
  <si>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</si>
  <si>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</si>
  <si>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</si>
  <si>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</si>
  <si>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</si>
  <si>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</si>
  <si>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</si>
  <si>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</si>
  <si>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</si>
  <si>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RACPC Sion )  - Abhishek Singh</t>
  </si>
  <si>
    <t>Agree CA</t>
  </si>
  <si>
    <t>Approx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</si>
</sst>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5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13" fillId="0" borderId="0" xfId="0" applyFont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29770</xdr:colOff>
      <xdr:row>45</xdr:row>
      <xdr:rowOff>58291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AF8211D-301D-4F27-A71C-FFDA556FB3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564170" cy="817359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153612</xdr:colOff>
      <xdr:row>45</xdr:row>
      <xdr:rowOff>86774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0C578B5-E9ED-4E84-A8D3-972D3D2F9A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688012" cy="75162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220297</xdr:colOff>
      <xdr:row>34</xdr:row>
      <xdr:rowOff>143772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1D9AA6-5480-4F14-B5A9-339657AD7E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54697" cy="643027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115507</xdr:colOff>
      <xdr:row>34</xdr:row>
      <xdr:rowOff>86568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088378C-597B-40CC-A9F0-634F3223F1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49907" cy="603969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229823</xdr:colOff>
      <xdr:row>41</xdr:row>
      <xdr:rowOff>29483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FDC2249-BC92-49FF-A936-602879F71D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764223" cy="650648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182191</xdr:colOff>
      <xdr:row>40</xdr:row>
      <xdr:rowOff>10590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F6A3340-3D33-4D39-8238-010FD4B2F8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716591" cy="763059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429876</xdr:colOff>
      <xdr:row>38</xdr:row>
      <xdr:rowOff>143879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B93DADD-6EC0-4755-A321-1BC00715EC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64276" cy="719237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315560</xdr:colOff>
      <xdr:row>31</xdr:row>
      <xdr:rowOff>105587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11B168F-5AF1-4B23-9A60-CE171CF6F3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49960" cy="582058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258402</xdr:colOff>
      <xdr:row>46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0063268-5D67-400F-9CF6-E461B75DF1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92802" cy="86975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22" zoomScaleNormal="100" workbookViewId="0">
      <selection activeCell="V47" sqref="V4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2" t="s">
        <v>36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330</v>
      </c>
      <c r="C3" s="4">
        <f>B3*1.2</f>
        <v>396</v>
      </c>
      <c r="D3" s="4">
        <f t="shared" ref="D3:D14" si="2">C3*1.2</f>
        <v>475.2</v>
      </c>
      <c r="E3" s="5">
        <f t="shared" ref="E3:E14" si="3">R3</f>
        <v>3200000</v>
      </c>
      <c r="F3" s="9">
        <f t="shared" ref="F3:F14" si="4">ROUND((E3/B3),0)</f>
        <v>9697</v>
      </c>
      <c r="G3" s="9">
        <f t="shared" ref="G3:G14" si="5">ROUND((E3/C3),0)</f>
        <v>8081</v>
      </c>
      <c r="H3" s="9">
        <f t="shared" ref="H3:H14" si="6">ROUND((E3/D3),0)</f>
        <v>6734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330</v>
      </c>
      <c r="R3" s="2">
        <v>3200000</v>
      </c>
    </row>
    <row r="4" spans="1:20" x14ac:dyDescent="0.25">
      <c r="A4" s="4">
        <f t="shared" ref="A4:A9" si="9">N4</f>
        <v>0</v>
      </c>
      <c r="B4" s="4">
        <f t="shared" ref="B4:B9" si="10">Q4</f>
        <v>330</v>
      </c>
      <c r="C4" s="4">
        <f t="shared" ref="C4:C9" si="11">B4*1.2</f>
        <v>396</v>
      </c>
      <c r="D4" s="4">
        <f t="shared" ref="D4:D9" si="12">C4*1.2</f>
        <v>475.2</v>
      </c>
      <c r="E4" s="5">
        <f t="shared" ref="E4:E9" si="13">R4</f>
        <v>3275000</v>
      </c>
      <c r="F4" s="9">
        <f t="shared" ref="F4:F9" si="14">ROUND((E4/B4),0)</f>
        <v>9924</v>
      </c>
      <c r="G4" s="9">
        <f t="shared" ref="G4:G9" si="15">ROUND((E4/C4),0)</f>
        <v>8270</v>
      </c>
      <c r="H4" s="9">
        <f t="shared" ref="H4:H9" si="16">ROUND((E4/D4),0)</f>
        <v>6892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v>330</v>
      </c>
      <c r="R4" s="2">
        <v>3275000</v>
      </c>
    </row>
    <row r="5" spans="1:20" x14ac:dyDescent="0.25">
      <c r="A5" s="4">
        <f t="shared" si="9"/>
        <v>0</v>
      </c>
      <c r="B5" s="4">
        <f t="shared" si="10"/>
        <v>330</v>
      </c>
      <c r="C5" s="4">
        <f t="shared" si="11"/>
        <v>396</v>
      </c>
      <c r="D5" s="4">
        <f t="shared" si="12"/>
        <v>475.2</v>
      </c>
      <c r="E5" s="5">
        <f t="shared" si="13"/>
        <v>3275000</v>
      </c>
      <c r="F5" s="9">
        <f t="shared" si="14"/>
        <v>9924</v>
      </c>
      <c r="G5" s="9">
        <f t="shared" si="15"/>
        <v>8270</v>
      </c>
      <c r="H5" s="9">
        <f t="shared" si="16"/>
        <v>6892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v>330</v>
      </c>
      <c r="R5" s="2">
        <v>3275000</v>
      </c>
    </row>
    <row r="6" spans="1:20" x14ac:dyDescent="0.25">
      <c r="A6" s="4">
        <f t="shared" si="9"/>
        <v>0</v>
      </c>
      <c r="B6" s="4">
        <f t="shared" si="10"/>
        <v>339</v>
      </c>
      <c r="C6" s="4">
        <f t="shared" si="11"/>
        <v>406.8</v>
      </c>
      <c r="D6" s="4">
        <f t="shared" si="12"/>
        <v>488.15999999999997</v>
      </c>
      <c r="E6" s="5">
        <f t="shared" si="13"/>
        <v>3307000</v>
      </c>
      <c r="F6" s="9">
        <f t="shared" si="14"/>
        <v>9755</v>
      </c>
      <c r="G6" s="9">
        <f t="shared" si="15"/>
        <v>8129</v>
      </c>
      <c r="H6" s="9">
        <f t="shared" si="16"/>
        <v>6774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v>339</v>
      </c>
      <c r="R6" s="2">
        <v>3307000</v>
      </c>
    </row>
    <row r="7" spans="1:20" x14ac:dyDescent="0.25">
      <c r="A7" s="4">
        <f t="shared" si="9"/>
        <v>0</v>
      </c>
      <c r="B7" s="4">
        <f t="shared" si="10"/>
        <v>330</v>
      </c>
      <c r="C7" s="4">
        <f t="shared" si="11"/>
        <v>396</v>
      </c>
      <c r="D7" s="4">
        <f t="shared" si="12"/>
        <v>475.2</v>
      </c>
      <c r="E7" s="5">
        <f t="shared" si="13"/>
        <v>3435000</v>
      </c>
      <c r="F7" s="9">
        <f t="shared" si="14"/>
        <v>10409</v>
      </c>
      <c r="G7" s="9">
        <f t="shared" si="15"/>
        <v>8674</v>
      </c>
      <c r="H7" s="9">
        <f t="shared" si="16"/>
        <v>7229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v>330</v>
      </c>
      <c r="R7" s="2">
        <v>3435000</v>
      </c>
    </row>
    <row r="8" spans="1:20" x14ac:dyDescent="0.25">
      <c r="A8" s="4">
        <f t="shared" si="9"/>
        <v>0</v>
      </c>
      <c r="B8" s="4">
        <f t="shared" si="10"/>
        <v>331</v>
      </c>
      <c r="C8" s="4">
        <f t="shared" si="11"/>
        <v>397.2</v>
      </c>
      <c r="D8" s="4">
        <f t="shared" si="12"/>
        <v>476.64</v>
      </c>
      <c r="E8" s="5">
        <f t="shared" si="13"/>
        <v>3463000</v>
      </c>
      <c r="F8" s="9">
        <f t="shared" si="14"/>
        <v>10462</v>
      </c>
      <c r="G8" s="9">
        <f t="shared" si="15"/>
        <v>8719</v>
      </c>
      <c r="H8" s="9">
        <f t="shared" si="16"/>
        <v>7265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v>331</v>
      </c>
      <c r="R8" s="2">
        <v>3463000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ref="Q4:Q9" si="19">P9/1.2</f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2" t="s">
        <v>37</v>
      </c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</row>
    <row r="16" spans="1:20" x14ac:dyDescent="0.25">
      <c r="A16" s="4">
        <f t="shared" ref="A16:A28" si="32">N16</f>
        <v>0</v>
      </c>
      <c r="B16" s="4">
        <f t="shared" ref="B16:B28" si="33">Q16</f>
        <v>338</v>
      </c>
      <c r="C16" s="4">
        <f>B16*1.2</f>
        <v>405.59999999999997</v>
      </c>
      <c r="D16" s="4">
        <f t="shared" ref="D16:D28" si="34">C16*1.2</f>
        <v>486.71999999999991</v>
      </c>
      <c r="E16" s="5">
        <f t="shared" ref="E16:E28" si="35">R16</f>
        <v>3250000</v>
      </c>
      <c r="F16" s="9">
        <f t="shared" ref="F16:F28" si="36">ROUND((E16/B16),0)</f>
        <v>9615</v>
      </c>
      <c r="G16" s="9">
        <f t="shared" ref="G16:G28" si="37">ROUND((E16/C16),0)</f>
        <v>8013</v>
      </c>
      <c r="H16" s="9">
        <f t="shared" ref="H16:H28" si="38">ROUND((E16/D16),0)</f>
        <v>6677</v>
      </c>
      <c r="I16" s="4" t="e">
        <f>#REF!</f>
        <v>#REF!</v>
      </c>
      <c r="J16" s="4">
        <f t="shared" ref="J16:J28" si="39">S16</f>
        <v>0</v>
      </c>
      <c r="O16">
        <v>0</v>
      </c>
      <c r="P16">
        <f t="shared" ref="P16:Q28" si="40">O16/1.2</f>
        <v>0</v>
      </c>
      <c r="Q16">
        <v>338</v>
      </c>
      <c r="R16" s="2">
        <v>3250000</v>
      </c>
    </row>
    <row r="17" spans="1:24" x14ac:dyDescent="0.25">
      <c r="A17" s="4">
        <f t="shared" si="32"/>
        <v>0</v>
      </c>
      <c r="B17" s="4">
        <f t="shared" si="33"/>
        <v>498.33333333333337</v>
      </c>
      <c r="C17" s="4">
        <f t="shared" ref="C17:C28" si="41">B17*1.2</f>
        <v>598</v>
      </c>
      <c r="D17" s="4">
        <f t="shared" si="34"/>
        <v>717.6</v>
      </c>
      <c r="E17" s="5">
        <f t="shared" si="35"/>
        <v>5800000</v>
      </c>
      <c r="F17" s="9">
        <f t="shared" si="36"/>
        <v>11639</v>
      </c>
      <c r="G17" s="9">
        <f t="shared" si="37"/>
        <v>9699</v>
      </c>
      <c r="H17" s="9">
        <f t="shared" si="38"/>
        <v>8082</v>
      </c>
      <c r="I17" s="4" t="e">
        <f>#REF!</f>
        <v>#REF!</v>
      </c>
      <c r="J17" s="4">
        <f t="shared" si="39"/>
        <v>0</v>
      </c>
      <c r="O17">
        <v>0</v>
      </c>
      <c r="P17">
        <v>598</v>
      </c>
      <c r="Q17">
        <f t="shared" si="40"/>
        <v>498.33333333333337</v>
      </c>
      <c r="R17" s="2">
        <v>5800000</v>
      </c>
    </row>
    <row r="18" spans="1:24" x14ac:dyDescent="0.25">
      <c r="A18" s="4">
        <f t="shared" si="32"/>
        <v>0</v>
      </c>
      <c r="B18" s="4">
        <f t="shared" si="33"/>
        <v>383.33333333333337</v>
      </c>
      <c r="C18" s="4">
        <f t="shared" si="41"/>
        <v>460.00000000000006</v>
      </c>
      <c r="D18" s="4">
        <f t="shared" si="34"/>
        <v>552</v>
      </c>
      <c r="E18" s="5">
        <f t="shared" si="35"/>
        <v>4000000</v>
      </c>
      <c r="F18" s="9">
        <f t="shared" si="36"/>
        <v>10435</v>
      </c>
      <c r="G18" s="9">
        <f t="shared" si="37"/>
        <v>8696</v>
      </c>
      <c r="H18" s="9">
        <f t="shared" si="38"/>
        <v>7246</v>
      </c>
      <c r="I18" s="4" t="e">
        <f>#REF!</f>
        <v>#REF!</v>
      </c>
      <c r="J18" s="4">
        <f t="shared" si="39"/>
        <v>0</v>
      </c>
      <c r="O18">
        <v>0</v>
      </c>
      <c r="P18">
        <v>460</v>
      </c>
      <c r="Q18">
        <f t="shared" si="40"/>
        <v>383.33333333333337</v>
      </c>
      <c r="R18" s="2">
        <v>4000000</v>
      </c>
    </row>
    <row r="19" spans="1:24" x14ac:dyDescent="0.25">
      <c r="A19" s="4">
        <f t="shared" si="32"/>
        <v>0</v>
      </c>
      <c r="B19" s="4">
        <f t="shared" si="33"/>
        <v>416.66666666666669</v>
      </c>
      <c r="C19" s="4">
        <f t="shared" si="41"/>
        <v>500</v>
      </c>
      <c r="D19" s="4">
        <f t="shared" si="34"/>
        <v>600</v>
      </c>
      <c r="E19" s="5">
        <f t="shared" si="35"/>
        <v>4500000</v>
      </c>
      <c r="F19" s="9">
        <f t="shared" si="36"/>
        <v>10800</v>
      </c>
      <c r="G19" s="9">
        <f t="shared" si="37"/>
        <v>9000</v>
      </c>
      <c r="H19" s="9">
        <f t="shared" si="38"/>
        <v>7500</v>
      </c>
      <c r="I19" s="4" t="e">
        <f>#REF!</f>
        <v>#REF!</v>
      </c>
      <c r="J19" s="4">
        <f t="shared" si="39"/>
        <v>0</v>
      </c>
      <c r="O19">
        <v>0</v>
      </c>
      <c r="P19">
        <v>500</v>
      </c>
      <c r="Q19">
        <f t="shared" si="40"/>
        <v>416.66666666666669</v>
      </c>
      <c r="R19" s="2">
        <v>4500000</v>
      </c>
    </row>
    <row r="20" spans="1:24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11000</v>
      </c>
      <c r="X29" s="20" t="s">
        <v>39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8500</v>
      </c>
      <c r="X31" s="22"/>
    </row>
    <row r="32" spans="1:24" ht="15.75" x14ac:dyDescent="0.25">
      <c r="E32" t="s">
        <v>41</v>
      </c>
      <c r="F32" s="7">
        <v>45.1</v>
      </c>
      <c r="G32" s="6">
        <f>F32*10.764</f>
        <v>485.45639999999997</v>
      </c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15:25" ht="15.75" x14ac:dyDescent="0.25">
      <c r="S33" s="10"/>
      <c r="T33" s="10"/>
      <c r="U33" s="17" t="s">
        <v>17</v>
      </c>
      <c r="V33" s="23"/>
      <c r="W33" s="24">
        <f>X33-X34</f>
        <v>2</v>
      </c>
      <c r="X33" s="25">
        <v>2024</v>
      </c>
    </row>
    <row r="34" spans="15:25" ht="15.75" x14ac:dyDescent="0.25">
      <c r="S34" s="10"/>
      <c r="T34" s="10"/>
      <c r="U34" s="17" t="s">
        <v>18</v>
      </c>
      <c r="V34" s="23"/>
      <c r="W34" s="24">
        <f>W35-W33</f>
        <v>58</v>
      </c>
      <c r="X34" s="41">
        <v>2022</v>
      </c>
      <c r="Y34" t="s">
        <v>42</v>
      </c>
    </row>
    <row r="35" spans="1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15:25" ht="39" customHeight="1" x14ac:dyDescent="0.25">
      <c r="P36" s="43" t="s">
        <v>40</v>
      </c>
      <c r="Q36" s="43"/>
      <c r="R36" s="43"/>
      <c r="S36" s="43"/>
      <c r="T36" s="44"/>
      <c r="U36" s="21" t="s">
        <v>20</v>
      </c>
      <c r="V36" s="23"/>
      <c r="W36" s="24">
        <f>90*W33/W35</f>
        <v>3</v>
      </c>
      <c r="X36" s="24"/>
    </row>
    <row r="37" spans="15:25" ht="15.75" x14ac:dyDescent="0.25">
      <c r="U37" s="17"/>
      <c r="V37" s="26"/>
      <c r="W37" s="27">
        <v>0</v>
      </c>
      <c r="X37" s="27"/>
    </row>
    <row r="38" spans="15:25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0</v>
      </c>
      <c r="X38" s="22"/>
    </row>
    <row r="39" spans="1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2500</v>
      </c>
      <c r="X39" s="22"/>
    </row>
    <row r="40" spans="15:25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8500</v>
      </c>
      <c r="X40" s="22"/>
    </row>
    <row r="41" spans="15:25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15:25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11000</v>
      </c>
      <c r="X42" s="22"/>
    </row>
    <row r="43" spans="15:25" ht="15.75" x14ac:dyDescent="0.25">
      <c r="S43" s="10"/>
      <c r="T43" s="10"/>
      <c r="U43" s="23"/>
      <c r="V43" s="23"/>
      <c r="W43" s="24"/>
      <c r="X43" s="24"/>
    </row>
    <row r="44" spans="15:25" ht="15.75" x14ac:dyDescent="0.25">
      <c r="S44" s="10"/>
      <c r="T44" s="10"/>
      <c r="U44" s="28" t="s">
        <v>38</v>
      </c>
      <c r="V44" s="30"/>
      <c r="W44" s="25">
        <v>485</v>
      </c>
      <c r="X44" s="24"/>
    </row>
    <row r="45" spans="15:25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5335000</v>
      </c>
      <c r="X45" s="33"/>
    </row>
    <row r="46" spans="15:25" ht="15.75" x14ac:dyDescent="0.25">
      <c r="S46" s="11"/>
      <c r="T46" s="10"/>
      <c r="U46" s="17" t="s">
        <v>25</v>
      </c>
      <c r="V46" s="23"/>
      <c r="W46" s="34">
        <f>W45*0.98</f>
        <v>5228300</v>
      </c>
      <c r="X46" s="35"/>
    </row>
    <row r="47" spans="15:25" ht="15.75" x14ac:dyDescent="0.25">
      <c r="S47" s="10"/>
      <c r="T47" s="10"/>
      <c r="U47" s="17" t="s">
        <v>26</v>
      </c>
      <c r="V47" s="23"/>
      <c r="W47" s="34">
        <f>W45*0.8</f>
        <v>4268000</v>
      </c>
      <c r="X47" s="34"/>
    </row>
    <row r="48" spans="15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27</v>
      </c>
      <c r="V49" s="38"/>
      <c r="W49" s="39">
        <f>W30*W44</f>
        <v>1212500</v>
      </c>
      <c r="X49" s="39"/>
    </row>
    <row r="50" spans="21:24" ht="15.75" x14ac:dyDescent="0.25">
      <c r="U50" s="17" t="s">
        <v>28</v>
      </c>
      <c r="V50" s="23"/>
      <c r="W50" s="36"/>
      <c r="X50" s="36"/>
    </row>
    <row r="51" spans="21:24" ht="15.75" x14ac:dyDescent="0.25">
      <c r="U51" s="40" t="s">
        <v>29</v>
      </c>
      <c r="V51" s="36"/>
      <c r="W51" s="34">
        <f>W45*0.025/12</f>
        <v>11114.583333333334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11:T44"/>
  <sheetViews>
    <sheetView zoomScaleNormal="100" workbookViewId="0">
      <selection activeCell="T12" sqref="T12"/>
    </sheetView>
  </sheetViews>
  <sheetFormatPr defaultRowHeight="15" x14ac:dyDescent="0.25"/>
  <sheetData>
    <row r="11" spans="19:20" x14ac:dyDescent="0.25">
      <c r="S11">
        <v>30.7</v>
      </c>
      <c r="T11">
        <f>S11*10.764</f>
        <v>330.45479999999998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U18:V18"/>
  <sheetViews>
    <sheetView topLeftCell="A6" workbookViewId="0">
      <selection activeCell="V19" sqref="V19"/>
    </sheetView>
  </sheetViews>
  <sheetFormatPr defaultRowHeight="15" x14ac:dyDescent="0.25"/>
  <sheetData>
    <row r="18" spans="21:22" x14ac:dyDescent="0.25">
      <c r="U18">
        <v>30.7</v>
      </c>
      <c r="V18">
        <f>U18*10.764</f>
        <v>330.45479999999998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T15:U19"/>
  <sheetViews>
    <sheetView zoomScaleNormal="100" workbookViewId="0">
      <selection activeCell="U16" sqref="U16"/>
    </sheetView>
  </sheetViews>
  <sheetFormatPr defaultRowHeight="15" x14ac:dyDescent="0.25"/>
  <sheetData>
    <row r="15" spans="20:21" x14ac:dyDescent="0.25">
      <c r="T15">
        <v>31.52</v>
      </c>
      <c r="U15">
        <f>T15*10.764</f>
        <v>339.28127999999998</v>
      </c>
    </row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Q19:R19"/>
  <sheetViews>
    <sheetView topLeftCell="A7" zoomScaleNormal="100" workbookViewId="0">
      <selection activeCell="R20" sqref="R20"/>
    </sheetView>
  </sheetViews>
  <sheetFormatPr defaultRowHeight="15" x14ac:dyDescent="0.25"/>
  <sheetData>
    <row r="19" spans="17:18" x14ac:dyDescent="0.25">
      <c r="Q19">
        <v>30.7</v>
      </c>
      <c r="R19">
        <f>Q19*10.764</f>
        <v>330.45479999999998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X12:Y12"/>
  <sheetViews>
    <sheetView topLeftCell="F1" zoomScaleNormal="100" workbookViewId="0">
      <selection activeCell="Y13" sqref="Y13"/>
    </sheetView>
  </sheetViews>
  <sheetFormatPr defaultRowHeight="15" x14ac:dyDescent="0.25"/>
  <sheetData>
    <row r="12" spans="24:25" x14ac:dyDescent="0.25">
      <c r="X12">
        <v>30.75</v>
      </c>
      <c r="Y12">
        <f>X12*10.764</f>
        <v>330.99299999999999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R14" sqref="R14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R18" sqref="R1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2024-10-22T12:27:04Z</dcterms:modified>
</cp:coreProperties>
</file>