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8" sheetId="8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1" l="1"/>
  <c r="K13" i="1"/>
  <c r="S3" i="1"/>
  <c r="S2" i="1"/>
  <c r="K11" i="1"/>
  <c r="K9" i="1"/>
  <c r="Q3" i="1"/>
  <c r="Q2" i="1"/>
  <c r="K7" i="1"/>
  <c r="K6" i="1"/>
  <c r="A2" i="1"/>
  <c r="C16" i="1"/>
  <c r="C17" i="1"/>
  <c r="C18" i="1"/>
  <c r="C19" i="1"/>
  <c r="C15" i="1"/>
  <c r="K3" i="1"/>
  <c r="D11" i="1"/>
  <c r="B11" i="1" l="1"/>
  <c r="H2" i="1" l="1"/>
  <c r="F1" i="1"/>
  <c r="F3" i="1"/>
</calcChain>
</file>

<file path=xl/sharedStrings.xml><?xml version="1.0" encoding="utf-8"?>
<sst xmlns="http://schemas.openxmlformats.org/spreadsheetml/2006/main" count="13" uniqueCount="12">
  <si>
    <t>BU</t>
  </si>
  <si>
    <t>RERA Carpet</t>
  </si>
  <si>
    <t>1 Car Park</t>
  </si>
  <si>
    <t>Rate</t>
  </si>
  <si>
    <t>FMV</t>
  </si>
  <si>
    <t>Total FMV</t>
  </si>
  <si>
    <t>Parking</t>
  </si>
  <si>
    <t>RV</t>
  </si>
  <si>
    <t>DV</t>
  </si>
  <si>
    <t>Insurable</t>
  </si>
  <si>
    <t>Rental</t>
  </si>
  <si>
    <t>Guildeline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</si>
</sst>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/>
    <xf numFmtId="43" fontId="2" fillId="0" borderId="0" xfId="1" applyFont="1"/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58604</xdr:colOff>
      <xdr:row>17</xdr:row>
      <xdr:rowOff>162400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21804" cy="3400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163224</xdr:colOff>
      <xdr:row>38</xdr:row>
      <xdr:rowOff>29589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07224" cy="7268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487374</xdr:colOff>
      <xdr:row>38</xdr:row>
      <xdr:rowOff>39116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60174" cy="72781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106321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079121" cy="7297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410653</xdr:colOff>
      <xdr:row>38</xdr:row>
      <xdr:rowOff>77221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25853" cy="731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239094</xdr:colOff>
      <xdr:row>38</xdr:row>
      <xdr:rowOff>124853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44694" cy="73638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38</xdr:row>
      <xdr:rowOff>48642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7287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abSelected="1" workbookViewId="0">
      <selection activeCell="M9" sqref="M9"/>
    </sheetView>
  </sheetViews>
  <sheetFormatPr defaultRowHeight="15" x14ac:dyDescent="0.25"/>
  <cols>
    <col min="2" max="2" width="14.42578125" bestFit="1" customWidth="1"/>
    <col min="3" max="3" width="12.5703125" bestFit="1" customWidth="1"/>
    <col min="4" max="4" width="12" bestFit="1" customWidth="1"/>
    <col min="10" max="10" width="11.85546875" bestFit="1" customWidth="1"/>
    <col min="11" max="11" width="12.5703125" bestFit="1" customWidth="1"/>
  </cols>
  <sheetData>
    <row r="1" spans="1:19" x14ac:dyDescent="0.25">
      <c r="A1">
        <v>8060787</v>
      </c>
      <c r="D1" t="s">
        <v>1</v>
      </c>
      <c r="E1">
        <v>37.22</v>
      </c>
      <c r="F1">
        <f>E1*10.764</f>
        <v>400.63607999999994</v>
      </c>
      <c r="H1">
        <v>401</v>
      </c>
      <c r="J1" t="s">
        <v>1</v>
      </c>
      <c r="K1" s="1">
        <v>401</v>
      </c>
      <c r="Q1">
        <v>30250</v>
      </c>
      <c r="S1">
        <v>139830</v>
      </c>
    </row>
    <row r="2" spans="1:19" x14ac:dyDescent="0.25">
      <c r="A2">
        <f>A1/401</f>
        <v>20101.713216957607</v>
      </c>
      <c r="H2">
        <f>H1*1.1</f>
        <v>441.1</v>
      </c>
      <c r="J2" t="s">
        <v>3</v>
      </c>
      <c r="K2" s="1">
        <v>20500</v>
      </c>
      <c r="Q2">
        <f>Q1/100*115</f>
        <v>34787.5</v>
      </c>
      <c r="S2">
        <f>S1/100*105</f>
        <v>146821.5</v>
      </c>
    </row>
    <row r="3" spans="1:19" x14ac:dyDescent="0.25">
      <c r="D3" t="s">
        <v>0</v>
      </c>
      <c r="E3">
        <v>40.94</v>
      </c>
      <c r="F3">
        <f>E3*10.764</f>
        <v>440.67815999999993</v>
      </c>
      <c r="J3" t="s">
        <v>4</v>
      </c>
      <c r="K3" s="1">
        <f>K2*K1</f>
        <v>8220500</v>
      </c>
      <c r="Q3">
        <f>Q2/10.764</f>
        <v>3231.8376068376069</v>
      </c>
      <c r="S3">
        <f>S2/10.764</f>
        <v>13640.050167224081</v>
      </c>
    </row>
    <row r="4" spans="1:19" x14ac:dyDescent="0.25">
      <c r="J4" t="s">
        <v>6</v>
      </c>
      <c r="K4" s="1">
        <v>800000</v>
      </c>
    </row>
    <row r="5" spans="1:19" x14ac:dyDescent="0.25">
      <c r="D5" t="s">
        <v>2</v>
      </c>
      <c r="J5" s="3" t="s">
        <v>5</v>
      </c>
      <c r="K5" s="4">
        <f>K4+K3</f>
        <v>9020500</v>
      </c>
    </row>
    <row r="6" spans="1:19" x14ac:dyDescent="0.25">
      <c r="J6" t="s">
        <v>7</v>
      </c>
      <c r="K6" s="2">
        <f>K5*90%</f>
        <v>8118450</v>
      </c>
    </row>
    <row r="7" spans="1:19" x14ac:dyDescent="0.25">
      <c r="J7" t="s">
        <v>8</v>
      </c>
      <c r="K7" s="2">
        <f>K5*80%</f>
        <v>7216400</v>
      </c>
    </row>
    <row r="9" spans="1:19" x14ac:dyDescent="0.25">
      <c r="J9" t="s">
        <v>9</v>
      </c>
      <c r="K9" s="1">
        <f>H2*3000</f>
        <v>1323300</v>
      </c>
    </row>
    <row r="11" spans="1:19" x14ac:dyDescent="0.25">
      <c r="A11">
        <v>37.9</v>
      </c>
      <c r="B11" s="1">
        <f>A11*10.764</f>
        <v>407.95559999999995</v>
      </c>
      <c r="C11" s="1">
        <v>6709364</v>
      </c>
      <c r="D11" s="1">
        <f>C11/B11</f>
        <v>16446.309353272762</v>
      </c>
      <c r="J11" t="s">
        <v>10</v>
      </c>
      <c r="K11" s="5">
        <f>K3*0.025/12</f>
        <v>17126.041666666668</v>
      </c>
    </row>
    <row r="13" spans="1:19" x14ac:dyDescent="0.25">
      <c r="J13" t="s">
        <v>11</v>
      </c>
      <c r="K13" s="1">
        <f>H2*13640</f>
        <v>6016604</v>
      </c>
    </row>
    <row r="15" spans="1:19" x14ac:dyDescent="0.25">
      <c r="A15">
        <v>408</v>
      </c>
      <c r="B15" s="1">
        <v>8200000</v>
      </c>
      <c r="C15" s="1">
        <f>B15/A15</f>
        <v>20098.039215686276</v>
      </c>
    </row>
    <row r="16" spans="1:19" x14ac:dyDescent="0.25">
      <c r="A16">
        <v>394</v>
      </c>
      <c r="B16" s="1">
        <v>7600000</v>
      </c>
      <c r="C16" s="1">
        <f t="shared" ref="C16:C24" si="0">B16/A16</f>
        <v>19289.340101522841</v>
      </c>
    </row>
    <row r="17" spans="1:3" x14ac:dyDescent="0.25">
      <c r="A17">
        <v>639</v>
      </c>
      <c r="B17" s="1">
        <v>12500000</v>
      </c>
      <c r="C17" s="1">
        <f t="shared" si="0"/>
        <v>19561.815336463224</v>
      </c>
    </row>
    <row r="18" spans="1:3" x14ac:dyDescent="0.25">
      <c r="A18">
        <v>394</v>
      </c>
      <c r="B18" s="1">
        <v>7680000</v>
      </c>
      <c r="C18" s="1">
        <f t="shared" si="0"/>
        <v>19492.385786802031</v>
      </c>
    </row>
    <row r="19" spans="1:3" x14ac:dyDescent="0.25">
      <c r="A19">
        <v>564</v>
      </c>
      <c r="B19" s="1">
        <v>11900000</v>
      </c>
      <c r="C19" s="1">
        <f t="shared" si="0"/>
        <v>21099.290780141844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2024-10-23T11:27:38Z</dcterms:modified>
</cp:coreProperties>
</file>