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MIDC Andheri (East)\Aslam khan sarfuddin\"/>
    </mc:Choice>
  </mc:AlternateContent>
  <xr:revisionPtr revIDLastSave="0" documentId="13_ncr:1_{79F16247-F09E-463D-9359-F54A91D0F406}" xr6:coauthVersionLast="45" xr6:coauthVersionMax="47" xr10:uidLastSave="{00000000-0000-0000-0000-000000000000}"/>
  <bookViews>
    <workbookView xWindow="-120" yWindow="-120" windowWidth="29040" windowHeight="15720" tabRatio="932" firstSheet="1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4" l="1"/>
  <c r="P2" i="4" l="1"/>
  <c r="D34" i="4"/>
  <c r="C5" i="25" l="1"/>
  <c r="C4" i="25"/>
  <c r="C3" i="25"/>
  <c r="Q2" i="4"/>
  <c r="B2" i="4" s="1"/>
  <c r="C2" i="4" s="1"/>
  <c r="Q3" i="4"/>
  <c r="B3" i="4" s="1"/>
  <c r="C3" i="4" s="1"/>
  <c r="D3" i="4" s="1"/>
  <c r="P4" i="4"/>
  <c r="Q5" i="4"/>
  <c r="B6" i="4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<sst xmlns="http://schemas.openxmlformats.org/spreadsheetml/2006/main" count="134" uniqueCount="92">
  <si>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</si>
  <si>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</si>
  <si>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</si>
  <si>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</si>
  <si>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</si>
  <si>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</si>
  <si>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</si>
  <si>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</si>
  <si>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</si>
  <si>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</si>
  <si>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</si>
  <si>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</si>
  <si>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</si>
  <si>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</si>
  <si>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</si>
  <si>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</si>
  <si>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</si>
  <si>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</si>
  <si>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</si>
  <si>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</si>
  <si>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</si>
  <si>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</si>
  <si>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</si>
  <si>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</si>
  <si>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</si>
  <si>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</si>
  <si>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</si>
  <si>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</si>
  <si>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</si>
  <si>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</si>
  <si>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</si>
  <si>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</si>
  <si>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</si>
  <si>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</si>
  <si>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</si>
  <si>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</si>
  <si>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</si>
  <si>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</si>
  <si>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</si>
  <si>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</si>
  <si>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</si>
  <si>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</si>
  <si>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</si>
  <si>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</si>
  <si>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</si>
  <si>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</si>
  <si>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</si>
  <si>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</si>
  <si>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</si>
  <si>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</si>
  <si>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</si>
  <si>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</si>
  <si>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</si>
  <si>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</si>
  <si>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</si>
  <si>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</si>
  <si>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</si>
  <si>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</si>
  <si>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</si>
  <si>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</si>
  <si>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</si>
  <si>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</si>
  <si>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</si>
  <si>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</si>
  <si>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</si>
  <si>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</si>
  <si>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</si>
  <si>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</si>
  <si>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</si>
  <si>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</si>
  <si>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</si>
  <si>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</si>
  <si>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</si>
  <si>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</si>
  <si>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</si>
  <si>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</si>
  <si>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</si>
  <si>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</si>
  <si>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</si>
  <si>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</si>
  <si>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</si>
  <si>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</si>
  <si>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</si>
  <si>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</si>
  <si>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</si>
  <si>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PREV VAL - KAKODE - 2020</t>
  </si>
  <si>
    <t>BUA</t>
  </si>
  <si>
    <t>RATE</t>
  </si>
  <si>
    <t>IGR-08.09.24</t>
  </si>
  <si>
    <t>IGR-02.07.24</t>
  </si>
  <si>
    <t>IGR-04.02.24</t>
  </si>
  <si>
    <t>IGR-05.02.24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</si>
</sst>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72FE22-1A8A-4C1F-91C2-98A486C8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0B88D-AD6D-4B9B-A908-1FB855AB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C73334-C9FD-474F-A4BF-B5A2A4B6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BEA25B-4A61-4930-B41D-DE1475DCF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B8942-AE2B-4452-8D5C-D1939BA0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54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4130F-AC8F-47A9-94B3-B7D1DFFC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237609.63399999999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267009.63399999996</v>
      </c>
      <c r="D9" s="58" t="s">
        <v>62</v>
      </c>
      <c r="E9" s="59">
        <f>C9/10.764</f>
        <v>24805.800260126343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26</v>
      </c>
      <c r="D13" s="65">
        <f>D12-C13</f>
        <v>74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U12" sqref="U1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7500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26</v>
      </c>
      <c r="D7" s="24">
        <v>2024</v>
      </c>
    </row>
    <row r="8" spans="1:5" x14ac:dyDescent="0.25">
      <c r="A8" s="15" t="s">
        <v>18</v>
      </c>
      <c r="B8" s="23"/>
      <c r="C8" s="24">
        <f>C9-C7</f>
        <v>34</v>
      </c>
      <c r="D8" s="24">
        <v>1998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39</v>
      </c>
      <c r="D10" s="24"/>
    </row>
    <row r="11" spans="1:5" x14ac:dyDescent="0.25">
      <c r="A11" s="15"/>
      <c r="B11" s="25"/>
      <c r="C11" s="26">
        <f>C10%</f>
        <v>0.39</v>
      </c>
      <c r="D11" s="26"/>
    </row>
    <row r="12" spans="1:5" x14ac:dyDescent="0.25">
      <c r="A12" s="15" t="s">
        <v>21</v>
      </c>
      <c r="B12" s="18"/>
      <c r="C12" s="19">
        <f>C6*C11</f>
        <v>975</v>
      </c>
      <c r="D12" s="22"/>
    </row>
    <row r="13" spans="1:5" x14ac:dyDescent="0.25">
      <c r="A13" s="15" t="s">
        <v>22</v>
      </c>
      <c r="B13" s="18"/>
      <c r="C13" s="19">
        <f>C6-C12</f>
        <v>1525</v>
      </c>
      <c r="D13" s="22"/>
    </row>
    <row r="14" spans="1:5" x14ac:dyDescent="0.25">
      <c r="A14" s="15" t="s">
        <v>15</v>
      </c>
      <c r="B14" s="18"/>
      <c r="C14" s="19">
        <f>C5</f>
        <v>7500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9025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512</v>
      </c>
      <c r="D18" s="24"/>
    </row>
    <row r="19" spans="1:5" x14ac:dyDescent="0.25">
      <c r="A19" s="15" t="s">
        <v>74</v>
      </c>
      <c r="B19" s="6"/>
      <c r="C19" s="30">
        <f>C18*C16</f>
        <v>4620800</v>
      </c>
      <c r="D19" s="72"/>
      <c r="E19" s="65"/>
    </row>
    <row r="20" spans="1:5" x14ac:dyDescent="0.25">
      <c r="A20" s="15" t="s">
        <v>24</v>
      </c>
      <c r="C20" s="31">
        <f>C19*90%</f>
        <v>4158720</v>
      </c>
      <c r="D20" s="30"/>
      <c r="E20" s="65"/>
    </row>
    <row r="21" spans="1:5" x14ac:dyDescent="0.25">
      <c r="A21" s="15" t="s">
        <v>25</v>
      </c>
      <c r="C21" s="31">
        <f>C19*80%</f>
        <v>3696640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1280000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9626.6666666666661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479.17740000000003</v>
      </c>
      <c r="C2" s="4">
        <f t="shared" ref="C2:C16" si="1">B2*1.2</f>
        <v>575.01288</v>
      </c>
      <c r="D2" s="4">
        <f t="shared" ref="D2:D16" si="2">C2*1.2</f>
        <v>690.01545599999997</v>
      </c>
      <c r="E2" s="5">
        <f t="shared" ref="E2:E16" si="3">R2</f>
        <v>4680000</v>
      </c>
      <c r="F2" s="73">
        <f t="shared" ref="F2:F15" si="4">ROUND((E2/B2),0)</f>
        <v>9767</v>
      </c>
      <c r="G2" s="73">
        <f t="shared" ref="G2:G15" si="5">ROUND((E2/C2),0)</f>
        <v>8139</v>
      </c>
      <c r="H2" s="73">
        <f t="shared" ref="H2:H15" si="6">ROUND((E2/D2),0)</f>
        <v>6782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>53.42*10.764</f>
        <v>575.01288</v>
      </c>
      <c r="Q2" s="7">
        <f t="shared" ref="Q2:Q10" si="9">P2/1.2</f>
        <v>479.17740000000003</v>
      </c>
      <c r="R2" s="74">
        <v>4680000</v>
      </c>
      <c r="S2" s="74" t="s">
        <v>88</v>
      </c>
    </row>
    <row r="3" spans="1:19" x14ac:dyDescent="0.25">
      <c r="A3" s="4">
        <v>2</v>
      </c>
      <c r="B3" s="4">
        <f t="shared" si="0"/>
        <v>383.33333333333337</v>
      </c>
      <c r="C3" s="4">
        <f t="shared" si="1"/>
        <v>460.00000000000006</v>
      </c>
      <c r="D3" s="4">
        <f t="shared" si="2"/>
        <v>552</v>
      </c>
      <c r="E3" s="5">
        <f t="shared" si="3"/>
        <v>2500000</v>
      </c>
      <c r="F3" s="4">
        <f t="shared" si="4"/>
        <v>6522</v>
      </c>
      <c r="G3" s="4">
        <f t="shared" si="5"/>
        <v>5435</v>
      </c>
      <c r="H3" s="4">
        <f t="shared" si="6"/>
        <v>4529</v>
      </c>
      <c r="I3" s="4">
        <f t="shared" si="7"/>
        <v>0</v>
      </c>
      <c r="J3" s="4">
        <f t="shared" si="8"/>
        <v>0</v>
      </c>
      <c r="O3">
        <v>0</v>
      </c>
      <c r="P3">
        <v>460</v>
      </c>
      <c r="Q3">
        <f t="shared" si="9"/>
        <v>383.33333333333337</v>
      </c>
      <c r="R3" s="2">
        <v>2500000</v>
      </c>
      <c r="S3" s="2" t="s">
        <v>89</v>
      </c>
    </row>
    <row r="4" spans="1:19" x14ac:dyDescent="0.25">
      <c r="A4" s="4">
        <v>3</v>
      </c>
      <c r="B4" s="4">
        <f t="shared" si="0"/>
        <v>483</v>
      </c>
      <c r="C4" s="4">
        <f t="shared" si="1"/>
        <v>579.6</v>
      </c>
      <c r="D4" s="4">
        <f t="shared" si="2"/>
        <v>695.52</v>
      </c>
      <c r="E4" s="5">
        <f t="shared" si="3"/>
        <v>4000000</v>
      </c>
      <c r="F4" s="73">
        <f t="shared" si="4"/>
        <v>8282</v>
      </c>
      <c r="G4" s="73">
        <f t="shared" si="5"/>
        <v>6901</v>
      </c>
      <c r="H4" s="73">
        <f t="shared" si="6"/>
        <v>5751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483</v>
      </c>
      <c r="R4" s="74">
        <v>4000000</v>
      </c>
      <c r="S4" s="74" t="s">
        <v>90</v>
      </c>
    </row>
    <row r="5" spans="1:19" x14ac:dyDescent="0.25">
      <c r="A5" s="4">
        <v>4</v>
      </c>
      <c r="B5" s="4">
        <f t="shared" si="0"/>
        <v>336.66666666666669</v>
      </c>
      <c r="C5" s="4">
        <f t="shared" si="1"/>
        <v>404</v>
      </c>
      <c r="D5" s="4">
        <f t="shared" si="2"/>
        <v>484.79999999999995</v>
      </c>
      <c r="E5" s="5">
        <f t="shared" si="3"/>
        <v>3500000</v>
      </c>
      <c r="F5" s="76">
        <f t="shared" si="4"/>
        <v>10396</v>
      </c>
      <c r="G5" s="76">
        <f t="shared" si="5"/>
        <v>8663</v>
      </c>
      <c r="H5" s="76">
        <f t="shared" si="6"/>
        <v>7219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v>404</v>
      </c>
      <c r="Q5" s="77">
        <f t="shared" si="9"/>
        <v>336.66666666666669</v>
      </c>
      <c r="R5" s="78">
        <v>3500000</v>
      </c>
      <c r="S5" s="78" t="s">
        <v>91</v>
      </c>
    </row>
    <row r="6" spans="1:19" x14ac:dyDescent="0.25">
      <c r="A6" s="4">
        <v>5</v>
      </c>
      <c r="B6" s="4">
        <f t="shared" si="0"/>
        <v>500</v>
      </c>
      <c r="C6" s="4">
        <f t="shared" si="1"/>
        <v>600</v>
      </c>
      <c r="D6" s="4">
        <f t="shared" si="2"/>
        <v>720</v>
      </c>
      <c r="E6" s="5">
        <f t="shared" si="3"/>
        <v>4600000</v>
      </c>
      <c r="F6" s="73">
        <f t="shared" si="4"/>
        <v>9200</v>
      </c>
      <c r="G6" s="73">
        <f t="shared" si="5"/>
        <v>7667</v>
      </c>
      <c r="H6" s="73">
        <f t="shared" si="6"/>
        <v>6389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500</v>
      </c>
      <c r="R6" s="74">
        <v>4600000</v>
      </c>
      <c r="S6" s="2"/>
    </row>
    <row r="7" spans="1:19" x14ac:dyDescent="0.25">
      <c r="A7" s="4">
        <v>6</v>
      </c>
      <c r="B7" s="4">
        <f t="shared" si="0"/>
        <v>527.5</v>
      </c>
      <c r="C7" s="4">
        <f t="shared" si="1"/>
        <v>633</v>
      </c>
      <c r="D7" s="4">
        <f t="shared" si="2"/>
        <v>759.6</v>
      </c>
      <c r="E7" s="5">
        <f t="shared" si="3"/>
        <v>6200000</v>
      </c>
      <c r="F7" s="73">
        <f t="shared" si="4"/>
        <v>11754</v>
      </c>
      <c r="G7" s="73">
        <f t="shared" si="5"/>
        <v>9795</v>
      </c>
      <c r="H7" s="73">
        <f t="shared" si="6"/>
        <v>8162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v>633</v>
      </c>
      <c r="Q7" s="7">
        <f t="shared" si="9"/>
        <v>527.5</v>
      </c>
      <c r="R7" s="74">
        <v>6200000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512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680</v>
      </c>
      <c r="H29" s="10">
        <f>G29/G28</f>
        <v>1.328125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 t="s">
        <v>85</v>
      </c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 t="s">
        <v>86</v>
      </c>
      <c r="D32" s="70">
        <v>617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87</v>
      </c>
      <c r="D33" s="70">
        <v>5500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74</v>
      </c>
      <c r="D34" s="70">
        <f>D32*D33</f>
        <v>3393500</v>
      </c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L51" sqref="L5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2024-10-22T10:52:59Z</dcterms:modified>
</cp:coreProperties>
</file>