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Sewari (West)\Rubina Shoaib Ali\"/>
    </mc:Choice>
  </mc:AlternateContent>
  <xr:revisionPtr revIDLastSave="0" documentId="13_ncr:1_{60C88E4E-C92C-4F74-81F5-99C396767AE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3" i="24" l="1"/>
  <c r="G31" i="4"/>
  <c r="Q3" i="4"/>
  <c r="Q2" i="4"/>
  <c r="G29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<sst xmlns="http://schemas.openxmlformats.org/spreadsheetml/2006/main" count="129" uniqueCount="87">
  <si>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</si>
  <si>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</si>
  <si>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</si>
  <si>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</si>
  <si>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</si>
  <si>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</si>
  <si>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</si>
  <si>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</si>
  <si>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</si>
  <si>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</si>
  <si>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</si>
  <si>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</si>
  <si>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</si>
  <si>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</si>
  <si>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</si>
  <si>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</si>
  <si>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</si>
  <si>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</si>
  <si>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</si>
  <si>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</si>
  <si>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</si>
  <si>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</si>
  <si>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</si>
  <si>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</si>
  <si>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</si>
  <si>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</si>
  <si>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</si>
  <si>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</si>
  <si>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</si>
  <si>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</si>
  <si>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</si>
  <si>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</si>
  <si>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</si>
  <si>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</si>
  <si>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</si>
  <si>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</si>
  <si>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</si>
  <si>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</si>
  <si>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</si>
  <si>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</si>
  <si>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</si>
  <si>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</si>
  <si>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</si>
  <si>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</si>
  <si>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</si>
  <si>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</si>
  <si>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</si>
  <si>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</si>
  <si>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</si>
  <si>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</si>
  <si>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</si>
  <si>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</si>
  <si>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</si>
  <si>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</si>
  <si>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</si>
  <si>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</si>
  <si>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</si>
  <si>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</si>
  <si>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</si>
  <si>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</si>
  <si>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</si>
  <si>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</si>
  <si>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</si>
  <si>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</si>
  <si>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</si>
  <si>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</si>
  <si>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</si>
  <si>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</si>
  <si>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</si>
  <si>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</si>
  <si>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</si>
  <si>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</si>
  <si>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</si>
  <si>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</si>
  <si>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</si>
  <si>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</si>
  <si>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</si>
  <si>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</si>
  <si>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</si>
  <si>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</si>
  <si>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</si>
  <si>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</si>
  <si>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</si>
  <si>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</si>
  <si>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11.10.2024</t>
  </si>
  <si>
    <t>IGR-11.10.24</t>
  </si>
  <si>
    <t>IGR-13.09.24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</si>
</sst>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581025</xdr:colOff>
      <xdr:row>0</xdr:row>
      <xdr:rowOff>190500</xdr:rowOff>
    </xdr:from>
    <xdr:to>
      <xdr:col>21</xdr:col>
      <xdr:colOff>562572</xdr:colOff>
      <xdr:row>25</xdr:row>
      <xdr:rowOff>67394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DF604-A949-450C-B609-5AC7C4754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1150" y="190500"/>
          <a:ext cx="4277322" cy="5153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2B530-A51E-464D-A3E9-000D77CD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E2DD7-0B28-4AB8-AA0E-845C3E7C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BF723B-084E-43D5-A70B-2DB8E4FB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5E313-AEAC-4E6E-A69E-EE90170E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X11" sqref="X1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3.37</v>
      </c>
      <c r="M5" s="41">
        <v>3</v>
      </c>
      <c r="N5" s="41">
        <f t="shared" ref="N5:N11" si="6">L5*M5</f>
        <v>10.11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2.09</v>
      </c>
      <c r="M6" s="41">
        <v>0.96</v>
      </c>
      <c r="N6" s="41">
        <f t="shared" si="6"/>
        <v>2.0063999999999997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2.09</v>
      </c>
      <c r="M7" s="41">
        <v>2.35</v>
      </c>
      <c r="N7" s="41">
        <f t="shared" si="6"/>
        <v>4.9115000000000002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2.5</v>
      </c>
      <c r="M8" s="41">
        <v>3.29</v>
      </c>
      <c r="N8" s="41">
        <f t="shared" si="6"/>
        <v>8.2249999999999996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1.22</v>
      </c>
      <c r="M9" s="41">
        <v>1.25</v>
      </c>
      <c r="N9" s="41">
        <f t="shared" si="6"/>
        <v>1.5249999999999999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1.22</v>
      </c>
      <c r="M10" s="41">
        <v>0.91</v>
      </c>
      <c r="N10" s="41">
        <f t="shared" si="6"/>
        <v>1.1102000000000001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27.888099999999994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>N12*10.764</f>
        <v>300.1875083999999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7" sqref="A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23700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21000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2700</v>
      </c>
      <c r="D13" s="22"/>
    </row>
    <row r="14" spans="1:5" x14ac:dyDescent="0.25">
      <c r="A14" s="15" t="s">
        <v>15</v>
      </c>
      <c r="B14" s="18"/>
      <c r="C14" s="19">
        <f>C5</f>
        <v>21000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23700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320</v>
      </c>
      <c r="D18" s="24"/>
    </row>
    <row r="19" spans="1:5" x14ac:dyDescent="0.25">
      <c r="A19" s="15" t="s">
        <v>73</v>
      </c>
      <c r="B19" s="6"/>
      <c r="C19" s="30">
        <f>C18*C16</f>
        <v>7584000</v>
      </c>
      <c r="D19" s="72"/>
      <c r="E19" s="65"/>
    </row>
    <row r="20" spans="1:5" x14ac:dyDescent="0.25">
      <c r="A20" s="15" t="s">
        <v>24</v>
      </c>
      <c r="C20" s="31">
        <f>C19*90%</f>
        <v>6825600</v>
      </c>
      <c r="D20" s="30"/>
      <c r="E20" s="65"/>
    </row>
    <row r="21" spans="1:5" x14ac:dyDescent="0.25">
      <c r="A21" s="15" t="s">
        <v>25</v>
      </c>
      <c r="C21" s="31">
        <f>C19*80%</f>
        <v>6067200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864000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15800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539.92223999999987</v>
      </c>
      <c r="C2" s="4">
        <f t="shared" ref="C2:C16" si="1">B2*1.2</f>
        <v>647.9066879999998</v>
      </c>
      <c r="D2" s="4">
        <f t="shared" ref="D2:D16" si="2">C2*1.2</f>
        <v>777.48802559999979</v>
      </c>
      <c r="E2" s="5">
        <f t="shared" ref="E2:E16" si="3">R2</f>
        <v>12187800</v>
      </c>
      <c r="F2" s="74">
        <f t="shared" ref="F2:F15" si="4">ROUND((E2/B2),0)</f>
        <v>22573</v>
      </c>
      <c r="G2" s="74">
        <f t="shared" ref="G2:G15" si="5">ROUND((E2/C2),0)</f>
        <v>18811</v>
      </c>
      <c r="H2" s="74">
        <f t="shared" ref="H2:H15" si="6">ROUND((E2/D2),0)</f>
        <v>15676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50.16*10.764</f>
        <v>539.92223999999987</v>
      </c>
      <c r="R2" s="75">
        <v>12187800</v>
      </c>
      <c r="S2" s="75" t="s">
        <v>85</v>
      </c>
    </row>
    <row r="3" spans="1:19" x14ac:dyDescent="0.25">
      <c r="A3" s="4">
        <v>2</v>
      </c>
      <c r="B3" s="4">
        <f t="shared" si="0"/>
        <v>899.00927999999988</v>
      </c>
      <c r="C3" s="4">
        <f t="shared" si="1"/>
        <v>1078.8111359999998</v>
      </c>
      <c r="D3" s="4">
        <f t="shared" si="2"/>
        <v>1294.5733631999997</v>
      </c>
      <c r="E3" s="5">
        <f t="shared" si="3"/>
        <v>21306300</v>
      </c>
      <c r="F3" s="74">
        <f t="shared" si="4"/>
        <v>23700</v>
      </c>
      <c r="G3" s="74">
        <f t="shared" si="5"/>
        <v>19750</v>
      </c>
      <c r="H3" s="74">
        <f t="shared" si="6"/>
        <v>16458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83.52*10.764</f>
        <v>899.00927999999988</v>
      </c>
      <c r="R3" s="75">
        <v>21306300</v>
      </c>
      <c r="S3" s="75" t="s">
        <v>86</v>
      </c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8800000</v>
      </c>
      <c r="F4" s="74">
        <f t="shared" si="4"/>
        <v>25143</v>
      </c>
      <c r="G4" s="74">
        <f t="shared" si="5"/>
        <v>20952</v>
      </c>
      <c r="H4" s="74">
        <f t="shared" si="6"/>
        <v>17460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350</v>
      </c>
      <c r="R4" s="75">
        <v>8800000</v>
      </c>
      <c r="S4" s="2"/>
    </row>
    <row r="5" spans="1:19" x14ac:dyDescent="0.25">
      <c r="A5" s="4">
        <v>4</v>
      </c>
      <c r="B5" s="4">
        <f t="shared" si="0"/>
        <v>390</v>
      </c>
      <c r="C5" s="4">
        <f t="shared" si="1"/>
        <v>468</v>
      </c>
      <c r="D5" s="4">
        <f t="shared" si="2"/>
        <v>561.6</v>
      </c>
      <c r="E5" s="5">
        <f t="shared" si="3"/>
        <v>9500000</v>
      </c>
      <c r="F5" s="74">
        <f t="shared" si="4"/>
        <v>24359</v>
      </c>
      <c r="G5" s="74">
        <f t="shared" si="5"/>
        <v>20299</v>
      </c>
      <c r="H5" s="74">
        <f t="shared" si="6"/>
        <v>16916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390</v>
      </c>
      <c r="R5" s="75">
        <v>9500000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4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320</v>
      </c>
    </row>
    <row r="29" spans="1:19" s="10" customFormat="1" x14ac:dyDescent="0.25">
      <c r="C29" s="67" t="s">
        <v>1</v>
      </c>
      <c r="D29" s="67">
        <v>6000000</v>
      </c>
      <c r="F29" s="52" t="s">
        <v>71</v>
      </c>
      <c r="G29" s="52">
        <f>G28*1.1</f>
        <v>352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23700</v>
      </c>
    </row>
    <row r="31" spans="1:19" s="10" customFormat="1" x14ac:dyDescent="0.25">
      <c r="C31" s="70"/>
      <c r="D31" s="70"/>
      <c r="F31" s="70" t="s">
        <v>73</v>
      </c>
      <c r="G31" s="70">
        <f>G28*G30</f>
        <v>7584000</v>
      </c>
      <c r="H31" s="10">
        <f>G31/D29</f>
        <v>1.264</v>
      </c>
    </row>
    <row r="32" spans="1:19" s="10" customFormat="1" x14ac:dyDescent="0.25">
      <c r="C32" s="70"/>
      <c r="D32" s="70"/>
      <c r="F32" s="70" t="s">
        <v>24</v>
      </c>
      <c r="G32" s="70">
        <f>G31*90%</f>
        <v>6825600</v>
      </c>
    </row>
    <row r="33" spans="3:7" s="10" customFormat="1" x14ac:dyDescent="0.25">
      <c r="C33" s="70"/>
      <c r="D33" s="70"/>
      <c r="F33" s="70" t="s">
        <v>25</v>
      </c>
      <c r="G33" s="70">
        <f>G31*80%</f>
        <v>6067200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2024-10-28T11:54:39Z</dcterms:modified>
</cp:coreProperties>
</file>