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C6BDF89-CF33-428F-9E96-C4C0AB82E24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F29" i="1" l="1"/>
  <c r="C35" i="1"/>
  <c r="A34" i="1"/>
  <c r="C34" i="1" s="1"/>
  <c r="F7" i="1"/>
  <c r="E8" i="1"/>
  <c r="E7" i="1"/>
  <c r="H17" i="1" l="1"/>
  <c r="H30" i="1" l="1"/>
  <c r="H28" i="1"/>
  <c r="C30" i="1"/>
  <c r="C28" i="1"/>
  <c r="C27" i="1"/>
  <c r="B20" i="1"/>
  <c r="E9" i="1" l="1"/>
  <c r="F9" i="1" s="1"/>
  <c r="O14" i="1" l="1"/>
  <c r="C33" i="1" l="1"/>
  <c r="C32" i="1"/>
  <c r="B10" i="1"/>
  <c r="B11" i="1" s="1"/>
  <c r="B8" i="1"/>
  <c r="B6" i="1"/>
  <c r="B5" i="1"/>
  <c r="B14" i="1" s="1"/>
  <c r="B12" i="1" l="1"/>
  <c r="B13" i="1" s="1"/>
  <c r="B15" i="1" s="1"/>
  <c r="E35" i="1" l="1"/>
  <c r="E34" i="1"/>
  <c r="E33" i="1"/>
  <c r="E32" i="1"/>
  <c r="B17" i="1"/>
  <c r="B19" i="1" s="1"/>
  <c r="E36" i="1" s="1"/>
  <c r="B21" i="1" l="1"/>
  <c r="F27" i="1"/>
  <c r="F28" i="1" l="1"/>
  <c r="G28" i="1"/>
  <c r="F30" i="1"/>
  <c r="G30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<sst xmlns="http://schemas.openxmlformats.org/spreadsheetml/2006/main" count="30" uniqueCount="28">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</sst>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5" fillId="2" borderId="1" xfId="0" applyFont="1" applyFill="1" applyBorder="1"/>
    <xf numFmtId="0" fontId="0" fillId="2" borderId="1" xfId="0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58349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94A2A-703B-4274-8DE1-3F89E3CC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592749" cy="827838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229823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CF4643-0F16-4BD3-AD66-CB50FAA4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764223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A6459-6CAE-4CAB-BE3A-8AD21E13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240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86928</xdr:colOff>
      <xdr:row>39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55C0AE-94A9-47E9-A49A-472C43DF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21328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735273-A80C-4678-8402-8F706677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573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534751</xdr:colOff>
      <xdr:row>38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2171A0-1054-48C2-84BC-78D855DB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9678751" cy="671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zoomScaleNormal="100" workbookViewId="0">
      <selection activeCell="B18" sqref="B18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15000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2500</v>
      </c>
      <c r="C4" s="17"/>
      <c r="D4" s="17"/>
      <c r="E4">
        <v>2025</v>
      </c>
      <c r="F4" s="3">
        <v>2024</v>
      </c>
      <c r="G4" s="4">
        <f>F4-E4</f>
        <v>-1</v>
      </c>
      <c r="L4" s="24"/>
    </row>
    <row r="5" spans="1:17" ht="16.5" x14ac:dyDescent="0.3">
      <c r="A5" s="16" t="s">
        <v>2</v>
      </c>
      <c r="B5" s="25">
        <f>B3-B4</f>
        <v>12500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2500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>
        <f>32.74*10.764</f>
        <v>352.41336000000001</v>
      </c>
      <c r="F7" s="3">
        <f>43.06*10.764</f>
        <v>463.49784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E8">
        <f>6.41*10.764</f>
        <v>68.997239999999991</v>
      </c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>
        <f>SUM(E7:E8)</f>
        <v>421.41059999999999</v>
      </c>
      <c r="F9" s="29">
        <f>E9*1.1</f>
        <v>463.55166000000003</v>
      </c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44"/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2500</v>
      </c>
      <c r="C13" s="21"/>
      <c r="D13" s="21"/>
      <c r="E13" s="10"/>
      <c r="F13" s="10"/>
      <c r="K13" s="13"/>
      <c r="L13" s="55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12500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15000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421</v>
      </c>
      <c r="C16" s="34"/>
      <c r="D16" s="16"/>
      <c r="E16" s="8"/>
      <c r="F16" s="8"/>
      <c r="H16">
        <v>7878000</v>
      </c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6315000</v>
      </c>
      <c r="C17" s="23"/>
      <c r="D17" s="50"/>
      <c r="E17" s="46"/>
      <c r="F17" s="46"/>
      <c r="H17">
        <f>H16*0.9</f>
        <v>7090200</v>
      </c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f>B17*0.9</f>
        <v>5683500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24</v>
      </c>
      <c r="B19" s="37">
        <f>B17*0.8</f>
        <v>5052000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744*B4</f>
        <v>1860000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B17*0.03/12</f>
        <v>15787.5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403</v>
      </c>
      <c r="C27" s="8">
        <f>B27*1.1</f>
        <v>443.3</v>
      </c>
      <c r="D27" s="8"/>
      <c r="E27" s="8">
        <v>9960000</v>
      </c>
      <c r="F27" s="10">
        <f t="shared" ref="F27:F30" si="0">E27/B27</f>
        <v>24714.640198511166</v>
      </c>
      <c r="G27" s="10">
        <f>E27/C27</f>
        <v>22467.854725919242</v>
      </c>
      <c r="H27" s="10" t="e">
        <f>E27/#REF!</f>
        <v>#REF!</v>
      </c>
      <c r="I27" s="8">
        <f>C27/B27</f>
        <v>1.1000000000000001</v>
      </c>
      <c r="J27" s="15"/>
    </row>
    <row r="28" spans="1:14" ht="17.25" x14ac:dyDescent="0.3">
      <c r="B28" s="9">
        <v>352</v>
      </c>
      <c r="C28" s="8">
        <f>B28*1.1</f>
        <v>387.20000000000005</v>
      </c>
      <c r="D28" s="8"/>
      <c r="E28" s="8">
        <v>8100000</v>
      </c>
      <c r="F28" s="10">
        <f t="shared" si="0"/>
        <v>23011.363636363636</v>
      </c>
      <c r="G28" s="10">
        <f>E28/C28</f>
        <v>20919.421487603304</v>
      </c>
      <c r="H28" s="10" t="e">
        <f>E28/D28</f>
        <v>#DIV/0!</v>
      </c>
      <c r="I28" s="8">
        <f>C28/B28</f>
        <v>1.1000000000000001</v>
      </c>
      <c r="J28" s="15"/>
    </row>
    <row r="29" spans="1:14" ht="17.25" x14ac:dyDescent="0.3">
      <c r="B29" s="9">
        <v>352</v>
      </c>
      <c r="C29" s="8"/>
      <c r="D29" s="8"/>
      <c r="E29" s="8">
        <v>4495000</v>
      </c>
      <c r="F29" s="10">
        <f t="shared" si="0"/>
        <v>12769.886363636364</v>
      </c>
      <c r="G29" s="10"/>
      <c r="H29" s="10"/>
      <c r="I29" s="8"/>
      <c r="J29" s="15"/>
    </row>
    <row r="30" spans="1:14" x14ac:dyDescent="0.25">
      <c r="B30" s="9">
        <v>440</v>
      </c>
      <c r="C30" s="8">
        <f>B30*1.1</f>
        <v>484.00000000000006</v>
      </c>
      <c r="D30" s="8"/>
      <c r="E30" s="10">
        <v>7000000</v>
      </c>
      <c r="F30" s="10">
        <f t="shared" si="0"/>
        <v>15909.09090909091</v>
      </c>
      <c r="G30" s="10">
        <f t="shared" ref="G30" si="1">E30/C30</f>
        <v>14462.809917355371</v>
      </c>
      <c r="H30" s="10" t="e">
        <f>E30/D30</f>
        <v>#DIV/0!</v>
      </c>
      <c r="I30" s="8"/>
    </row>
    <row r="31" spans="1:14" x14ac:dyDescent="0.25">
      <c r="B31" s="7" t="s">
        <v>25</v>
      </c>
    </row>
    <row r="32" spans="1:14" ht="15.75" x14ac:dyDescent="0.25">
      <c r="A32" s="53">
        <v>421</v>
      </c>
      <c r="B32" s="54">
        <v>4800000</v>
      </c>
      <c r="C32" s="51">
        <f t="shared" ref="C32:C35" si="2">B32/A32</f>
        <v>11401.425178147269</v>
      </c>
      <c r="D32" s="51"/>
      <c r="E32" s="52">
        <f>B15/C32</f>
        <v>1.315625</v>
      </c>
      <c r="F32" s="51"/>
      <c r="G32" s="51"/>
      <c r="I32" s="6"/>
    </row>
    <row r="33" spans="1:9" ht="15.75" x14ac:dyDescent="0.25">
      <c r="A33" s="53">
        <v>421</v>
      </c>
      <c r="B33" s="54">
        <v>5200000</v>
      </c>
      <c r="C33" s="51">
        <f t="shared" si="2"/>
        <v>12351.543942992874</v>
      </c>
      <c r="D33" s="51"/>
      <c r="E33" s="52">
        <f>B15/C33</f>
        <v>1.214423076923077</v>
      </c>
      <c r="F33" s="51"/>
      <c r="G33" s="51"/>
      <c r="I33" s="6"/>
    </row>
    <row r="34" spans="1:9" ht="15.75" x14ac:dyDescent="0.25">
      <c r="A34" s="27">
        <f>48.83*10.764+5.84*10.764</f>
        <v>588.46787999999992</v>
      </c>
      <c r="B34" s="7">
        <v>7500000</v>
      </c>
      <c r="C34" s="51">
        <f t="shared" si="2"/>
        <v>12744.960693521625</v>
      </c>
      <c r="E34" s="52">
        <f>B15/C34</f>
        <v>1.1769357599999999</v>
      </c>
      <c r="I34" s="6"/>
    </row>
    <row r="35" spans="1:9" ht="15.75" x14ac:dyDescent="0.25">
      <c r="A35" s="27">
        <v>421</v>
      </c>
      <c r="B35" s="7">
        <v>4900000</v>
      </c>
      <c r="C35" s="51">
        <f t="shared" si="2"/>
        <v>11638.954869358669</v>
      </c>
      <c r="E35" s="52">
        <f>B15/C35</f>
        <v>1.2887755102040817</v>
      </c>
    </row>
    <row r="36" spans="1:9" x14ac:dyDescent="0.25">
      <c r="E36" s="52" t="e">
        <f>B19/C36</f>
        <v>#DIV/0!</v>
      </c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7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2024-10-23T10:43:41Z</dcterms:modified>
</cp:coreProperties>
</file>