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53A6D94-0DFF-4880-8696-F120C671B01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2" i="1" l="1"/>
  <c r="G7" i="1"/>
  <c r="B37" i="1"/>
  <c r="D29" i="1"/>
  <c r="B36" i="1"/>
  <c r="B35" i="1"/>
  <c r="F7" i="1"/>
  <c r="F6" i="1"/>
  <c r="F5" i="1"/>
  <c r="D39" i="1" l="1"/>
  <c r="D32" i="1" l="1"/>
  <c r="D31" i="1"/>
  <c r="D30" i="1"/>
  <c r="D37" i="1" l="1"/>
  <c r="J32" i="1" l="1"/>
  <c r="J31" i="1"/>
  <c r="J30" i="1" l="1"/>
  <c r="J29" i="1"/>
  <c r="D38" i="1"/>
  <c r="G29" i="1" l="1"/>
  <c r="H29" i="1"/>
  <c r="G30" i="1"/>
  <c r="H30" i="1"/>
  <c r="G31" i="1"/>
  <c r="H31" i="1"/>
  <c r="G32" i="1"/>
  <c r="H32" i="1"/>
  <c r="G33" i="1"/>
  <c r="H33" i="1"/>
  <c r="D36" i="1" l="1"/>
  <c r="I32" i="1" l="1"/>
  <c r="I31" i="1"/>
  <c r="I33" i="1"/>
  <c r="D35" i="1" l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F36" i="1" l="1"/>
  <c r="F35" i="1"/>
  <c r="B17" i="1"/>
  <c r="B18" i="1" s="1"/>
  <c r="B19" i="1" l="1"/>
  <c r="B23" i="1"/>
  <c r="B20" i="1"/>
  <c r="B21" i="1"/>
</calcChain>
</file>

<file path=xl/sharedStrings.xml><?xml version="1.0" encoding="utf-8"?>
<sst xmlns="http://schemas.openxmlformats.org/spreadsheetml/2006/main" count="32" uniqueCount="28">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</sst>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Border="1"/>
    <xf numFmtId="0" fontId="6" fillId="0" borderId="0" xfId="0" applyFont="1" applyBorder="1"/>
    <xf numFmtId="0" fontId="3" fillId="0" borderId="0" xfId="0" applyFont="1" applyBorder="1"/>
    <xf numFmtId="0" fontId="2" fillId="0" borderId="0" xfId="0" applyFont="1" applyBorder="1"/>
    <xf numFmtId="43" fontId="5" fillId="0" borderId="0" xfId="0" applyNumberFormat="1" applyFont="1" applyBorder="1"/>
    <xf numFmtId="0" fontId="5" fillId="0" borderId="0" xfId="0" applyFont="1" applyBorder="1"/>
    <xf numFmtId="0" fontId="4" fillId="0" borderId="0" xfId="0" applyFont="1" applyBorder="1"/>
    <xf numFmtId="10" fontId="2" fillId="0" borderId="0" xfId="0" applyNumberFormat="1" applyFont="1" applyBorder="1"/>
    <xf numFmtId="43" fontId="6" fillId="0" borderId="0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39</xdr:row>
      <xdr:rowOff>96300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E67CC2-1783-40F9-A058-802038CF5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75258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210770</xdr:colOff>
      <xdr:row>42</xdr:row>
      <xdr:rowOff>10643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EDC2BF1-8998-46F2-9362-6E8AC64D7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45170" cy="8011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A091BE-0E13-4E99-8D01-7C09B301A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8316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3" sqref="F13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6"/>
      <c r="B1" s="45"/>
      <c r="C1" s="4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4"/>
      <c r="C2" s="34"/>
      <c r="D2" s="40"/>
      <c r="E2" s="13"/>
      <c r="F2" t="s">
        <v>13</v>
      </c>
      <c r="I2" s="6"/>
      <c r="L2" s="5"/>
      <c r="O2" s="6"/>
    </row>
    <row r="3" spans="1:15" ht="16.5" x14ac:dyDescent="0.3">
      <c r="A3" s="25" t="s">
        <v>0</v>
      </c>
      <c r="B3" s="35">
        <v>8000</v>
      </c>
      <c r="C3" s="35"/>
      <c r="D3" s="33"/>
      <c r="E3" s="10"/>
      <c r="F3" s="5">
        <v>2024</v>
      </c>
      <c r="G3" s="7">
        <v>2024</v>
      </c>
      <c r="H3" s="8">
        <f>G3-F3</f>
        <v>0</v>
      </c>
      <c r="I3" s="6"/>
      <c r="L3" s="5"/>
      <c r="M3" s="7"/>
      <c r="N3" s="8"/>
      <c r="O3" s="6"/>
    </row>
    <row r="4" spans="1:15" ht="33" x14ac:dyDescent="0.3">
      <c r="A4" s="26" t="s">
        <v>1</v>
      </c>
      <c r="B4" s="35">
        <v>2600</v>
      </c>
      <c r="C4" s="35"/>
      <c r="D4" s="33"/>
      <c r="E4" s="10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5" t="s">
        <v>2</v>
      </c>
      <c r="B5" s="35">
        <f>B3-B4</f>
        <v>5400</v>
      </c>
      <c r="C5" s="35"/>
      <c r="D5" s="33"/>
      <c r="E5" s="17"/>
      <c r="F5" s="7">
        <f>57.161*10.764</f>
        <v>615.28100399999994</v>
      </c>
      <c r="G5" s="10"/>
      <c r="H5" s="22"/>
      <c r="I5" s="38"/>
      <c r="L5" s="5"/>
      <c r="M5" s="7"/>
      <c r="N5" s="8"/>
      <c r="O5" s="6"/>
    </row>
    <row r="6" spans="1:15" ht="16.5" x14ac:dyDescent="0.3">
      <c r="A6" s="25" t="s">
        <v>3</v>
      </c>
      <c r="B6" s="35">
        <f>B4</f>
        <v>2600</v>
      </c>
      <c r="C6" s="35"/>
      <c r="D6" s="33"/>
      <c r="E6" s="33"/>
      <c r="F6" s="17">
        <f>7.824*10.764</f>
        <v>84.217535999999996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5" t="s">
        <v>4</v>
      </c>
      <c r="B7" s="27">
        <v>0</v>
      </c>
      <c r="C7" s="27"/>
      <c r="D7" s="41"/>
      <c r="E7" s="46"/>
      <c r="F7" s="33">
        <f>SUM(F5:F6)</f>
        <v>699.49853999999993</v>
      </c>
      <c r="G7" s="20">
        <f>F7*1.1</f>
        <v>769.44839400000001</v>
      </c>
      <c r="H7" s="57"/>
      <c r="I7" s="58"/>
      <c r="J7" s="58"/>
      <c r="K7" s="50"/>
      <c r="L7" s="50"/>
      <c r="M7" s="59"/>
      <c r="N7" s="60"/>
      <c r="O7" s="6"/>
    </row>
    <row r="8" spans="1:15" ht="16.5" x14ac:dyDescent="0.3">
      <c r="A8" s="25" t="s">
        <v>5</v>
      </c>
      <c r="B8" s="27">
        <f>B9-B7</f>
        <v>60</v>
      </c>
      <c r="C8" s="27"/>
      <c r="D8" s="42"/>
      <c r="E8" s="47"/>
      <c r="F8" s="33"/>
      <c r="G8" s="21"/>
      <c r="H8" s="57"/>
      <c r="I8" s="58"/>
      <c r="J8" s="58"/>
      <c r="K8" s="50"/>
      <c r="L8" s="50"/>
      <c r="M8" s="59"/>
      <c r="N8" s="60"/>
      <c r="O8" s="6"/>
    </row>
    <row r="9" spans="1:15" ht="16.5" x14ac:dyDescent="0.3">
      <c r="A9" s="25" t="s">
        <v>6</v>
      </c>
      <c r="B9" s="27">
        <v>60</v>
      </c>
      <c r="C9" s="27"/>
      <c r="D9" s="41"/>
      <c r="E9" s="46"/>
      <c r="F9" s="48"/>
      <c r="G9" s="37"/>
      <c r="H9" s="61"/>
      <c r="I9" s="58"/>
      <c r="J9" s="58"/>
      <c r="K9" s="62"/>
      <c r="L9" s="62"/>
      <c r="M9" s="63"/>
      <c r="N9" s="60"/>
      <c r="O9" s="6"/>
    </row>
    <row r="10" spans="1:15" ht="33" x14ac:dyDescent="0.3">
      <c r="A10" s="26" t="s">
        <v>7</v>
      </c>
      <c r="B10" s="27">
        <f>90*B7/B9</f>
        <v>0</v>
      </c>
      <c r="C10" s="27"/>
      <c r="D10" s="41"/>
      <c r="E10" s="46"/>
      <c r="F10" s="33"/>
      <c r="G10" s="19"/>
      <c r="H10" s="61"/>
      <c r="I10" s="58"/>
      <c r="J10" s="58"/>
      <c r="K10" s="62"/>
      <c r="L10" s="62"/>
      <c r="M10" s="63"/>
      <c r="N10" s="60"/>
      <c r="O10" s="6"/>
    </row>
    <row r="11" spans="1:15" ht="16.5" x14ac:dyDescent="0.3">
      <c r="A11" s="25"/>
      <c r="B11" s="36">
        <f>B10%</f>
        <v>0</v>
      </c>
      <c r="C11" s="36"/>
      <c r="D11" s="43"/>
      <c r="E11" s="49"/>
      <c r="F11" s="33"/>
      <c r="G11" s="20"/>
      <c r="H11" s="61"/>
      <c r="I11" s="58"/>
      <c r="J11" s="58"/>
      <c r="K11" s="62"/>
      <c r="L11" s="62"/>
      <c r="M11" s="63"/>
      <c r="N11" s="64"/>
      <c r="O11" s="6"/>
    </row>
    <row r="12" spans="1:15" ht="16.5" x14ac:dyDescent="0.3">
      <c r="A12" s="25" t="s">
        <v>8</v>
      </c>
      <c r="B12" s="35">
        <f>B6*B11</f>
        <v>0</v>
      </c>
      <c r="C12" s="35"/>
      <c r="D12" s="44"/>
      <c r="E12" s="46"/>
      <c r="F12" s="33"/>
      <c r="G12" s="20"/>
      <c r="H12" s="61"/>
      <c r="I12" s="65"/>
      <c r="J12" s="58"/>
      <c r="K12" s="62"/>
      <c r="L12" s="62"/>
      <c r="M12" s="63"/>
      <c r="N12" s="8"/>
      <c r="O12" s="6"/>
    </row>
    <row r="13" spans="1:15" ht="16.5" x14ac:dyDescent="0.3">
      <c r="A13" s="25" t="s">
        <v>9</v>
      </c>
      <c r="B13" s="35">
        <f>B6-B12</f>
        <v>2600</v>
      </c>
      <c r="C13" s="35"/>
      <c r="D13" s="44"/>
      <c r="E13" s="1"/>
      <c r="F13" s="10"/>
      <c r="G13" s="21"/>
      <c r="H13" s="61"/>
      <c r="I13" s="58"/>
      <c r="J13" s="58"/>
      <c r="K13" s="62"/>
      <c r="L13" s="62"/>
      <c r="M13" s="63"/>
      <c r="N13" s="8"/>
      <c r="O13" s="6"/>
    </row>
    <row r="14" spans="1:15" ht="16.5" x14ac:dyDescent="0.3">
      <c r="A14" s="25" t="s">
        <v>2</v>
      </c>
      <c r="B14" s="35">
        <f>B5</f>
        <v>5400</v>
      </c>
      <c r="C14" s="35"/>
      <c r="D14" s="33"/>
      <c r="E14" s="10"/>
      <c r="F14" s="12"/>
      <c r="H14" s="61"/>
      <c r="I14" s="58"/>
      <c r="J14" s="58"/>
      <c r="K14" s="62"/>
      <c r="L14" s="62"/>
      <c r="M14" s="63"/>
      <c r="N14" s="8"/>
      <c r="O14" s="6"/>
    </row>
    <row r="15" spans="1:15" ht="16.5" x14ac:dyDescent="0.3">
      <c r="A15" s="25" t="s">
        <v>10</v>
      </c>
      <c r="B15" s="35">
        <f>B14+B13</f>
        <v>8000</v>
      </c>
      <c r="C15" s="35"/>
      <c r="D15" s="33"/>
      <c r="E15" s="10"/>
      <c r="F15" s="12"/>
      <c r="G15" s="23"/>
      <c r="H15" s="61"/>
      <c r="I15" s="62"/>
      <c r="J15" s="62"/>
      <c r="K15" s="62"/>
      <c r="L15" s="62"/>
      <c r="M15" s="63"/>
      <c r="N15" s="8"/>
      <c r="O15" s="6"/>
    </row>
    <row r="16" spans="1:15" ht="16.5" x14ac:dyDescent="0.3">
      <c r="A16" s="25" t="s">
        <v>23</v>
      </c>
      <c r="B16" s="28">
        <v>700</v>
      </c>
      <c r="C16" s="28"/>
      <c r="D16" s="29"/>
      <c r="E16" s="10"/>
      <c r="F16" s="21"/>
      <c r="G16" s="24"/>
      <c r="H16" s="57"/>
      <c r="I16" s="51"/>
      <c r="J16" s="50"/>
      <c r="K16" s="50"/>
      <c r="L16" s="50"/>
      <c r="M16" s="50"/>
      <c r="N16" s="60"/>
      <c r="O16" s="6"/>
    </row>
    <row r="17" spans="1:15" ht="16.5" x14ac:dyDescent="0.3">
      <c r="A17" s="25" t="s">
        <v>11</v>
      </c>
      <c r="B17" s="30">
        <f>B15*B16</f>
        <v>5600000</v>
      </c>
      <c r="C17" s="30"/>
      <c r="D17" s="31"/>
      <c r="E17" s="10"/>
      <c r="F17" s="21"/>
      <c r="G17" s="21"/>
      <c r="H17" s="57"/>
      <c r="I17" s="51"/>
      <c r="J17" s="50"/>
      <c r="K17" s="50"/>
      <c r="L17" s="50"/>
      <c r="M17" s="50"/>
      <c r="N17" s="57"/>
      <c r="O17" s="38"/>
    </row>
    <row r="18" spans="1:15" ht="16.5" x14ac:dyDescent="0.3">
      <c r="A18" s="25" t="s">
        <v>24</v>
      </c>
      <c r="B18" s="30">
        <f>B17*0.98</f>
        <v>5488000</v>
      </c>
      <c r="C18" s="30"/>
      <c r="D18" s="31"/>
      <c r="E18" s="10"/>
      <c r="F18" s="21"/>
      <c r="G18" s="21"/>
      <c r="H18" s="57"/>
      <c r="I18" s="51"/>
      <c r="J18" s="50"/>
      <c r="K18" s="50"/>
      <c r="L18" s="50"/>
      <c r="M18" s="50"/>
      <c r="N18" s="57"/>
      <c r="O18" s="51"/>
    </row>
    <row r="19" spans="1:15" ht="16.5" hidden="1" x14ac:dyDescent="0.3">
      <c r="A19" s="25" t="s">
        <v>24</v>
      </c>
      <c r="B19" s="30">
        <f>B17*0.9</f>
        <v>5040000</v>
      </c>
      <c r="C19" s="30"/>
      <c r="D19" s="31"/>
      <c r="E19" s="10"/>
      <c r="F19" s="21"/>
      <c r="G19" s="21"/>
      <c r="H19" s="57"/>
      <c r="I19" s="51"/>
      <c r="J19" s="50"/>
      <c r="K19" s="50"/>
      <c r="L19" s="50"/>
      <c r="M19" s="50"/>
      <c r="N19" s="57"/>
      <c r="O19" s="10"/>
    </row>
    <row r="20" spans="1:15" ht="16.5" x14ac:dyDescent="0.3">
      <c r="A20" s="25" t="s">
        <v>25</v>
      </c>
      <c r="B20" s="30">
        <f>B17*0.8</f>
        <v>4480000</v>
      </c>
      <c r="C20" s="30"/>
      <c r="D20" s="31"/>
      <c r="E20" s="10"/>
      <c r="F20" s="21"/>
      <c r="G20" s="21"/>
      <c r="H20" s="57"/>
      <c r="I20" s="51"/>
      <c r="J20" s="50"/>
      <c r="K20" s="50"/>
      <c r="L20" s="50"/>
      <c r="M20" s="50"/>
      <c r="N20" s="57"/>
      <c r="O20" s="10"/>
    </row>
    <row r="21" spans="1:15" ht="16.5" hidden="1" x14ac:dyDescent="0.3">
      <c r="A21" s="25" t="s">
        <v>25</v>
      </c>
      <c r="B21" s="30">
        <f>B17*0.8</f>
        <v>4480000</v>
      </c>
      <c r="C21" s="30"/>
      <c r="D21" s="31"/>
      <c r="E21" s="10"/>
      <c r="F21" s="21"/>
      <c r="G21" s="21"/>
      <c r="H21" s="57"/>
      <c r="I21" s="51"/>
      <c r="J21" s="50"/>
      <c r="K21" s="50"/>
      <c r="L21" s="50"/>
      <c r="M21" s="50"/>
      <c r="N21" s="57"/>
      <c r="O21" s="10"/>
    </row>
    <row r="22" spans="1:15" ht="16.5" x14ac:dyDescent="0.3">
      <c r="A22" s="25" t="s">
        <v>12</v>
      </c>
      <c r="B22" s="32">
        <f>B4*769</f>
        <v>1999400</v>
      </c>
      <c r="C22" s="32"/>
      <c r="D22" s="33"/>
      <c r="E22" s="10"/>
      <c r="F22" s="10"/>
      <c r="G22" s="10"/>
      <c r="H22" s="50"/>
      <c r="I22" s="50"/>
      <c r="J22" s="50"/>
      <c r="K22" s="50"/>
      <c r="L22" s="50"/>
      <c r="M22" s="50"/>
      <c r="N22" s="50"/>
    </row>
    <row r="23" spans="1:15" ht="16.5" x14ac:dyDescent="0.3">
      <c r="A23" s="27" t="s">
        <v>16</v>
      </c>
      <c r="B23" s="39">
        <f>B17*0.03/12</f>
        <v>14000</v>
      </c>
      <c r="C23" s="32"/>
      <c r="D23" s="32"/>
      <c r="E23" s="10"/>
      <c r="H23" s="50"/>
      <c r="I23" s="50"/>
      <c r="J23" s="50"/>
      <c r="K23" s="50"/>
      <c r="L23" s="50"/>
      <c r="M23" s="50"/>
      <c r="N23" s="50"/>
    </row>
    <row r="24" spans="1:15" x14ac:dyDescent="0.25">
      <c r="B24" s="18"/>
      <c r="C24" s="18"/>
      <c r="H24" s="50"/>
      <c r="I24" s="50"/>
      <c r="J24" s="50"/>
      <c r="K24" s="50"/>
      <c r="L24" s="50"/>
      <c r="M24" s="50"/>
      <c r="N24" s="50"/>
    </row>
    <row r="25" spans="1:15" x14ac:dyDescent="0.25">
      <c r="B25" s="18"/>
      <c r="C25" s="18"/>
      <c r="H25" s="50"/>
      <c r="I25" s="50"/>
      <c r="J25" s="50"/>
      <c r="K25" s="50"/>
      <c r="L25" s="50"/>
      <c r="M25" s="50"/>
      <c r="N25" s="50"/>
    </row>
    <row r="27" spans="1:15" s="53" customFormat="1" x14ac:dyDescent="0.25">
      <c r="B27" s="52"/>
      <c r="C27" s="52"/>
      <c r="D27" s="53" t="s">
        <v>14</v>
      </c>
    </row>
    <row r="28" spans="1:15" s="53" customFormat="1" x14ac:dyDescent="0.25">
      <c r="B28" s="54" t="s">
        <v>20</v>
      </c>
      <c r="C28" s="54" t="s">
        <v>15</v>
      </c>
      <c r="D28" s="55" t="s">
        <v>21</v>
      </c>
      <c r="E28" s="55"/>
      <c r="F28" s="55" t="s">
        <v>11</v>
      </c>
      <c r="G28" s="55" t="s">
        <v>17</v>
      </c>
      <c r="H28" s="55" t="s">
        <v>18</v>
      </c>
      <c r="I28" s="55" t="s">
        <v>19</v>
      </c>
      <c r="J28" s="55"/>
    </row>
    <row r="29" spans="1:15" s="53" customFormat="1" x14ac:dyDescent="0.25">
      <c r="B29" s="54"/>
      <c r="C29" s="54">
        <v>410</v>
      </c>
      <c r="D29" s="55">
        <f>C29*1.1</f>
        <v>451.00000000000006</v>
      </c>
      <c r="E29" s="55"/>
      <c r="F29" s="56">
        <v>4530000</v>
      </c>
      <c r="G29" s="56">
        <f t="shared" ref="G29:G33" si="0">F29/C29</f>
        <v>11048.780487804877</v>
      </c>
      <c r="H29" s="56">
        <f t="shared" ref="H29:H33" si="1">F29/D29</f>
        <v>10044.345898004432</v>
      </c>
      <c r="I29" s="56" t="e">
        <f t="shared" ref="I29:I33" si="2">F29/B29</f>
        <v>#DIV/0!</v>
      </c>
      <c r="J29" s="55">
        <f t="shared" ref="J29:J32" si="3">D29/C29</f>
        <v>1.1000000000000001</v>
      </c>
    </row>
    <row r="30" spans="1:15" s="53" customFormat="1" x14ac:dyDescent="0.25">
      <c r="B30" s="54"/>
      <c r="C30" s="54">
        <v>700</v>
      </c>
      <c r="D30" s="55">
        <f>C30*1.2</f>
        <v>840</v>
      </c>
      <c r="E30" s="55"/>
      <c r="F30" s="56">
        <v>6880000</v>
      </c>
      <c r="G30" s="56">
        <f t="shared" si="0"/>
        <v>9828.5714285714294</v>
      </c>
      <c r="H30" s="56">
        <f t="shared" si="1"/>
        <v>8190.4761904761908</v>
      </c>
      <c r="I30" s="56" t="e">
        <f t="shared" si="2"/>
        <v>#DIV/0!</v>
      </c>
      <c r="J30" s="55">
        <f t="shared" si="3"/>
        <v>1.2</v>
      </c>
    </row>
    <row r="31" spans="1:15" s="53" customFormat="1" x14ac:dyDescent="0.25">
      <c r="B31" s="54"/>
      <c r="C31" s="54">
        <v>630</v>
      </c>
      <c r="D31" s="55">
        <f>C31*1.2</f>
        <v>756</v>
      </c>
      <c r="E31" s="55"/>
      <c r="F31" s="56">
        <v>5544000</v>
      </c>
      <c r="G31" s="56">
        <f t="shared" si="0"/>
        <v>8800</v>
      </c>
      <c r="H31" s="56">
        <f t="shared" si="1"/>
        <v>7333.333333333333</v>
      </c>
      <c r="I31" s="56" t="e">
        <f t="shared" si="2"/>
        <v>#DIV/0!</v>
      </c>
      <c r="J31" s="55">
        <f t="shared" si="3"/>
        <v>1.2</v>
      </c>
    </row>
    <row r="32" spans="1:15" s="53" customFormat="1" x14ac:dyDescent="0.25">
      <c r="B32" s="54"/>
      <c r="C32" s="54">
        <v>700</v>
      </c>
      <c r="D32" s="55">
        <f>C32*1.2</f>
        <v>840</v>
      </c>
      <c r="E32" s="55"/>
      <c r="F32" s="56">
        <v>6983000</v>
      </c>
      <c r="G32" s="56">
        <f t="shared" si="0"/>
        <v>9975.7142857142862</v>
      </c>
      <c r="H32" s="56">
        <f t="shared" si="1"/>
        <v>8313.0952380952385</v>
      </c>
      <c r="I32" s="56" t="e">
        <f t="shared" si="2"/>
        <v>#DIV/0!</v>
      </c>
      <c r="J32" s="55">
        <f t="shared" si="3"/>
        <v>1.2</v>
      </c>
    </row>
    <row r="33" spans="1:12" s="53" customFormat="1" x14ac:dyDescent="0.25">
      <c r="B33" s="54"/>
      <c r="C33" s="54"/>
      <c r="D33" s="55"/>
      <c r="E33" s="55"/>
      <c r="F33" s="55"/>
      <c r="G33" s="56" t="e">
        <f t="shared" si="0"/>
        <v>#DIV/0!</v>
      </c>
      <c r="H33" s="56" t="e">
        <f t="shared" si="1"/>
        <v>#DIV/0!</v>
      </c>
      <c r="I33" s="56" t="e">
        <f t="shared" si="2"/>
        <v>#DIV/0!</v>
      </c>
      <c r="J33" s="55"/>
    </row>
    <row r="34" spans="1:12" x14ac:dyDescent="0.25">
      <c r="B34" s="52" t="s">
        <v>22</v>
      </c>
      <c r="C34" s="52"/>
      <c r="D34" s="53"/>
      <c r="E34" s="53"/>
      <c r="F34" s="53"/>
      <c r="G34" s="53"/>
      <c r="H34" s="53"/>
      <c r="I34" s="53"/>
      <c r="J34" s="53"/>
    </row>
    <row r="35" spans="1:12" x14ac:dyDescent="0.25">
      <c r="B35" s="54">
        <f>42*10.764</f>
        <v>452.08799999999997</v>
      </c>
      <c r="C35" s="54">
        <v>3250000</v>
      </c>
      <c r="D35" s="55">
        <f t="shared" ref="D35:D39" si="4">C35/B35</f>
        <v>7188.8658845180589</v>
      </c>
      <c r="E35" s="55"/>
      <c r="F35" s="56">
        <f>B15/D35</f>
        <v>1.1128319999999998</v>
      </c>
      <c r="G35" s="56"/>
      <c r="H35" s="55"/>
      <c r="I35" s="56"/>
      <c r="J35" s="53"/>
      <c r="L35" s="10"/>
    </row>
    <row r="36" spans="1:12" x14ac:dyDescent="0.25">
      <c r="B36" s="54">
        <f>64*10.764</f>
        <v>688.89599999999996</v>
      </c>
      <c r="C36" s="54">
        <v>4450000</v>
      </c>
      <c r="D36" s="55">
        <f t="shared" si="4"/>
        <v>6459.6107395020445</v>
      </c>
      <c r="E36" s="55"/>
      <c r="F36" s="56">
        <f>B15/D36</f>
        <v>1.2384647191011235</v>
      </c>
      <c r="G36" s="56"/>
      <c r="H36" s="55"/>
      <c r="I36" s="56"/>
      <c r="J36" s="53"/>
    </row>
    <row r="37" spans="1:12" x14ac:dyDescent="0.25">
      <c r="B37" s="54">
        <f>64*10.764</f>
        <v>688.89599999999996</v>
      </c>
      <c r="C37" s="54">
        <v>4490000</v>
      </c>
      <c r="D37" s="55">
        <f t="shared" si="4"/>
        <v>6517.6746562616136</v>
      </c>
      <c r="E37" s="55"/>
      <c r="F37" s="55"/>
      <c r="G37" s="56"/>
      <c r="H37" s="55"/>
      <c r="I37" s="55"/>
      <c r="J37" s="53"/>
    </row>
    <row r="38" spans="1:12" ht="15.75" x14ac:dyDescent="0.25">
      <c r="A38" s="11"/>
      <c r="B38" s="54"/>
      <c r="C38" s="54"/>
      <c r="D38" s="55" t="e">
        <f t="shared" si="4"/>
        <v>#DIV/0!</v>
      </c>
      <c r="E38" s="55"/>
      <c r="F38" s="55"/>
      <c r="G38" s="56"/>
      <c r="H38" s="55"/>
      <c r="I38" s="55"/>
      <c r="J38" s="53"/>
    </row>
    <row r="39" spans="1:12" ht="15.75" x14ac:dyDescent="0.25">
      <c r="A39" s="11"/>
      <c r="B39" s="54"/>
      <c r="C39" s="54"/>
      <c r="D39" s="55" t="e">
        <f t="shared" si="4"/>
        <v>#DIV/0!</v>
      </c>
      <c r="E39" s="55"/>
      <c r="F39" s="55"/>
      <c r="G39" s="56"/>
      <c r="H39" s="55"/>
      <c r="I39" s="55"/>
      <c r="J39" s="53"/>
    </row>
    <row r="40" spans="1:12" ht="15.75" x14ac:dyDescent="0.25">
      <c r="A40" s="11"/>
      <c r="B40" s="52"/>
      <c r="C40" s="52"/>
      <c r="D40" s="53"/>
      <c r="E40" s="53"/>
      <c r="F40" s="53"/>
      <c r="G40" s="53"/>
      <c r="H40" s="53"/>
      <c r="I40" s="53"/>
      <c r="J40" s="53"/>
    </row>
    <row r="41" spans="1:12" ht="15.75" x14ac:dyDescent="0.25">
      <c r="A41" s="11"/>
      <c r="B41" s="52"/>
      <c r="C41" s="52"/>
      <c r="D41" s="53"/>
      <c r="E41" s="53"/>
      <c r="F41" s="53"/>
      <c r="G41" s="53"/>
      <c r="H41" s="53"/>
      <c r="I41" s="53"/>
      <c r="J41" s="53"/>
    </row>
    <row r="42" spans="1:12" ht="15.75" x14ac:dyDescent="0.25">
      <c r="A42" s="11"/>
      <c r="B42" s="52"/>
      <c r="C42" s="52"/>
      <c r="D42" s="53"/>
      <c r="E42" s="53"/>
      <c r="F42" s="53"/>
      <c r="G42" s="53"/>
      <c r="H42" s="53"/>
      <c r="I42" s="53"/>
      <c r="J42" s="53"/>
    </row>
    <row r="43" spans="1:12" ht="15.75" x14ac:dyDescent="0.25">
      <c r="A43" s="11"/>
    </row>
    <row r="44" spans="1:12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8" workbookViewId="0">
      <selection activeCell="U42" sqref="U42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2024-10-22T10:02:48Z</dcterms:modified>
</cp:coreProperties>
</file>