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October 2024\Pravin Shyam Dive - SBI\"/>
    </mc:Choice>
  </mc:AlternateContent>
  <xr:revisionPtr revIDLastSave="0" documentId="13_ncr:1_{A7E914AD-75CD-4E24-A28D-79A2ECD1E0E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I34" i="4" l="1"/>
  <c r="G34" i="4"/>
  <c r="G32" i="4"/>
  <c r="G33" i="4"/>
  <c r="G31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Q8" i="4"/>
  <c r="B8" i="4" s="1"/>
  <c r="C8" i="4" s="1"/>
  <c r="D8" i="4" s="1"/>
  <c r="J8" i="4"/>
  <c r="I8" i="4"/>
  <c r="E8" i="4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Q7" i="4"/>
  <c r="B7" i="4" s="1"/>
  <c r="C7" i="4" s="1"/>
  <c r="J7" i="4"/>
  <c r="I7" i="4"/>
  <c r="E7" i="4"/>
  <c r="A7" i="4"/>
  <c r="Q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H8" i="4" l="1"/>
  <c r="F8" i="4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<sst xmlns="http://schemas.openxmlformats.org/spreadsheetml/2006/main" count="51" uniqueCount="45">
  <si>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</si>
  <si>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</si>
  <si>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</si>
  <si>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</si>
  <si>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</si>
  <si>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</si>
  <si>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</si>
  <si>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</si>
  <si>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</si>
  <si>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</si>
  <si>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</si>
  <si>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</si>
  <si>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</si>
  <si>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</si>
  <si>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</si>
  <si>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</si>
  <si>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</si>
  <si>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</si>
  <si>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</si>
  <si>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</si>
  <si>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</si>
  <si>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</si>
  <si>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</si>
  <si>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</si>
  <si>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</si>
  <si>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</si>
  <si>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</si>
  <si>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</si>
  <si>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</si>
  <si>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</si>
  <si>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</si>
  <si>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</si>
  <si>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</si>
  <si>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</si>
  <si>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</si>
  <si>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</si>
  <si>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</si>
  <si>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</si>
  <si>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</si>
  <si>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</si>
  <si>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Kalyan )  - Mr. Pravin Shyam Dive &amp; Mrs. Shital Pravin Dive</t>
  </si>
  <si>
    <t>Agree CA</t>
  </si>
  <si>
    <t>Encl. Balcony</t>
  </si>
  <si>
    <t>Open Balcony</t>
  </si>
  <si>
    <t>As per 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</si>
</sst>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3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248876</xdr:colOff>
      <xdr:row>39</xdr:row>
      <xdr:rowOff>10499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CEB0EC-DCDE-4001-BDB9-C35B0AA5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83276" cy="6982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296507</xdr:colOff>
      <xdr:row>39</xdr:row>
      <xdr:rowOff>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0CDA0E-2D25-4352-BDF9-2BD95D947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830907" cy="6287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258402</xdr:colOff>
      <xdr:row>38</xdr:row>
      <xdr:rowOff>143879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D92BA4-5FE3-4FB3-A8D0-923B381D8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92802" cy="71923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163139</xdr:colOff>
      <xdr:row>36</xdr:row>
      <xdr:rowOff>181884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7FD9A4-8B95-4754-A60A-07E85DA9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697539" cy="65160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296507</xdr:colOff>
      <xdr:row>40</xdr:row>
      <xdr:rowOff>10404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069035-8C79-4EFC-9CA5-337099CD3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830907" cy="62969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20</xdr:col>
      <xdr:colOff>306034</xdr:colOff>
      <xdr:row>32</xdr:row>
      <xdr:rowOff>181851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0B3EF0-790C-4F0E-A3A8-47D5B709F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8840434" cy="6277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10" zoomScaleNormal="100" workbookViewId="0">
      <selection activeCell="O22" sqref="O2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310</v>
      </c>
      <c r="C3" s="4">
        <f>B3*1.2</f>
        <v>372</v>
      </c>
      <c r="D3" s="4">
        <f t="shared" ref="D3:D14" si="2">C3*1.2</f>
        <v>446.4</v>
      </c>
      <c r="E3" s="5">
        <f t="shared" ref="E3:E14" si="3">R3</f>
        <v>1272000</v>
      </c>
      <c r="F3" s="9">
        <f t="shared" ref="F3:F14" si="4">ROUND((E3/B3),0)</f>
        <v>4103</v>
      </c>
      <c r="G3" s="9">
        <f t="shared" ref="G3:G14" si="5">ROUND((E3/C3),0)</f>
        <v>3419</v>
      </c>
      <c r="H3" s="9">
        <f t="shared" ref="H3:H14" si="6">ROUND((E3/D3),0)</f>
        <v>2849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310</v>
      </c>
      <c r="R3" s="2">
        <v>1272000</v>
      </c>
    </row>
    <row r="4" spans="1:20" x14ac:dyDescent="0.25">
      <c r="A4" s="4">
        <f t="shared" ref="A4:A9" si="9">N4</f>
        <v>0</v>
      </c>
      <c r="B4" s="4">
        <f t="shared" ref="B4:B9" si="10">Q4</f>
        <v>458.33333333333337</v>
      </c>
      <c r="C4" s="4">
        <f t="shared" ref="C4:C9" si="11">B4*1.2</f>
        <v>550</v>
      </c>
      <c r="D4" s="4">
        <f t="shared" ref="D4:D9" si="12">C4*1.2</f>
        <v>660</v>
      </c>
      <c r="E4" s="5">
        <f t="shared" ref="E4:E9" si="13">R4</f>
        <v>3400000</v>
      </c>
      <c r="F4" s="9">
        <f t="shared" ref="F4:F9" si="14">ROUND((E4/B4),0)</f>
        <v>7418</v>
      </c>
      <c r="G4" s="9">
        <f t="shared" ref="G4:G9" si="15">ROUND((E4/C4),0)</f>
        <v>6182</v>
      </c>
      <c r="H4" s="9">
        <f t="shared" ref="H4:H9" si="16">ROUND((E4/D4),0)</f>
        <v>5152</v>
      </c>
      <c r="I4" s="4" t="e">
        <f>#REF!</f>
        <v>#REF!</v>
      </c>
      <c r="J4" s="4">
        <f t="shared" ref="J4:J9" si="17">S4</f>
        <v>0</v>
      </c>
      <c r="O4">
        <v>0</v>
      </c>
      <c r="P4">
        <v>550</v>
      </c>
      <c r="Q4">
        <f t="shared" ref="Q4:Q9" si="18">P4/1.2</f>
        <v>458.33333333333337</v>
      </c>
      <c r="R4" s="2">
        <v>3400000</v>
      </c>
    </row>
    <row r="5" spans="1:20" x14ac:dyDescent="0.25">
      <c r="A5" s="4">
        <f t="shared" si="9"/>
        <v>0</v>
      </c>
      <c r="B5" s="4">
        <f t="shared" si="10"/>
        <v>215</v>
      </c>
      <c r="C5" s="4">
        <f t="shared" si="11"/>
        <v>258</v>
      </c>
      <c r="D5" s="4">
        <f t="shared" si="12"/>
        <v>309.59999999999997</v>
      </c>
      <c r="E5" s="5">
        <f t="shared" si="13"/>
        <v>2144000</v>
      </c>
      <c r="F5" s="9">
        <f t="shared" si="14"/>
        <v>9972</v>
      </c>
      <c r="G5" s="9">
        <f t="shared" si="15"/>
        <v>8310</v>
      </c>
      <c r="H5" s="9">
        <f t="shared" si="16"/>
        <v>6925</v>
      </c>
      <c r="I5" s="4" t="e">
        <f>#REF!</f>
        <v>#REF!</v>
      </c>
      <c r="J5" s="4">
        <f t="shared" si="17"/>
        <v>0</v>
      </c>
      <c r="O5">
        <v>0</v>
      </c>
      <c r="P5">
        <f t="shared" ref="P5:P9" si="19">O5/1.2</f>
        <v>0</v>
      </c>
      <c r="Q5">
        <v>215</v>
      </c>
      <c r="R5" s="2">
        <v>2144000</v>
      </c>
    </row>
    <row r="6" spans="1:20" x14ac:dyDescent="0.25">
      <c r="A6" s="4">
        <f t="shared" si="9"/>
        <v>0</v>
      </c>
      <c r="B6" s="4">
        <f t="shared" si="10"/>
        <v>366.66666666666669</v>
      </c>
      <c r="C6" s="4">
        <f t="shared" si="11"/>
        <v>440</v>
      </c>
      <c r="D6" s="4">
        <f t="shared" si="12"/>
        <v>528</v>
      </c>
      <c r="E6" s="5">
        <f t="shared" si="13"/>
        <v>2350000</v>
      </c>
      <c r="F6" s="9">
        <f t="shared" si="14"/>
        <v>6409</v>
      </c>
      <c r="G6" s="9">
        <f t="shared" si="15"/>
        <v>5341</v>
      </c>
      <c r="H6" s="9">
        <f t="shared" si="16"/>
        <v>4451</v>
      </c>
      <c r="I6" s="4" t="e">
        <f>#REF!</f>
        <v>#REF!</v>
      </c>
      <c r="J6" s="4">
        <f t="shared" si="17"/>
        <v>0</v>
      </c>
      <c r="O6">
        <v>0</v>
      </c>
      <c r="P6">
        <v>440</v>
      </c>
      <c r="Q6">
        <f t="shared" si="18"/>
        <v>366.66666666666669</v>
      </c>
      <c r="R6" s="2">
        <v>2350000</v>
      </c>
    </row>
    <row r="7" spans="1:20" x14ac:dyDescent="0.25">
      <c r="A7" s="4">
        <f t="shared" si="9"/>
        <v>0</v>
      </c>
      <c r="B7" s="4">
        <f t="shared" si="10"/>
        <v>308.33333333333337</v>
      </c>
      <c r="C7" s="4">
        <f t="shared" si="11"/>
        <v>370.00000000000006</v>
      </c>
      <c r="D7" s="4">
        <f t="shared" si="12"/>
        <v>444.00000000000006</v>
      </c>
      <c r="E7" s="5">
        <f t="shared" si="13"/>
        <v>2100000</v>
      </c>
      <c r="F7" s="9">
        <f t="shared" si="14"/>
        <v>6811</v>
      </c>
      <c r="G7" s="9">
        <f t="shared" si="15"/>
        <v>5676</v>
      </c>
      <c r="H7" s="9">
        <f t="shared" si="16"/>
        <v>4730</v>
      </c>
      <c r="I7" s="4" t="e">
        <f>#REF!</f>
        <v>#REF!</v>
      </c>
      <c r="J7" s="4">
        <f t="shared" si="17"/>
        <v>0</v>
      </c>
      <c r="O7">
        <v>0</v>
      </c>
      <c r="P7">
        <v>370</v>
      </c>
      <c r="Q7">
        <f t="shared" si="18"/>
        <v>308.33333333333337</v>
      </c>
      <c r="R7" s="2">
        <v>2100000</v>
      </c>
    </row>
    <row r="8" spans="1:20" x14ac:dyDescent="0.25">
      <c r="A8" s="4">
        <f t="shared" si="9"/>
        <v>0</v>
      </c>
      <c r="B8" s="4">
        <f t="shared" si="10"/>
        <v>445.83333333333337</v>
      </c>
      <c r="C8" s="4">
        <f t="shared" si="11"/>
        <v>535</v>
      </c>
      <c r="D8" s="4">
        <f t="shared" si="12"/>
        <v>642</v>
      </c>
      <c r="E8" s="5">
        <f t="shared" si="13"/>
        <v>3200000</v>
      </c>
      <c r="F8" s="9">
        <f t="shared" si="14"/>
        <v>7178</v>
      </c>
      <c r="G8" s="9">
        <f t="shared" si="15"/>
        <v>5981</v>
      </c>
      <c r="H8" s="9">
        <f t="shared" si="16"/>
        <v>4984</v>
      </c>
      <c r="I8" s="4" t="e">
        <f>#REF!</f>
        <v>#REF!</v>
      </c>
      <c r="J8" s="4">
        <f t="shared" si="17"/>
        <v>0</v>
      </c>
      <c r="O8">
        <v>0</v>
      </c>
      <c r="P8">
        <v>535</v>
      </c>
      <c r="Q8">
        <f t="shared" si="18"/>
        <v>445.83333333333337</v>
      </c>
      <c r="R8" s="2">
        <v>3200000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9"/>
        <v>0</v>
      </c>
      <c r="Q9">
        <f t="shared" si="18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2" t="s">
        <v>37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x14ac:dyDescent="0.25">
      <c r="A16" s="4">
        <f t="shared" ref="A16:A28" si="32">N16</f>
        <v>0</v>
      </c>
      <c r="B16" s="4">
        <f t="shared" ref="B16:B28" si="33">Q16</f>
        <v>298</v>
      </c>
      <c r="C16" s="4">
        <f>B16*1.2</f>
        <v>357.59999999999997</v>
      </c>
      <c r="D16" s="4">
        <f t="shared" ref="D16:D28" si="34">C16*1.2</f>
        <v>429.11999999999995</v>
      </c>
      <c r="E16" s="5">
        <f t="shared" ref="E16:E28" si="35">R16</f>
        <v>2382000</v>
      </c>
      <c r="F16" s="9">
        <f t="shared" ref="F16:F28" si="36">ROUND((E16/B16),0)</f>
        <v>7993</v>
      </c>
      <c r="G16" s="9">
        <f t="shared" ref="G16:G28" si="37">ROUND((E16/C16),0)</f>
        <v>6661</v>
      </c>
      <c r="H16" s="9">
        <f t="shared" ref="H16:H28" si="38">ROUND((E16/D16),0)</f>
        <v>5551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v>298</v>
      </c>
      <c r="R16" s="2">
        <v>2382000</v>
      </c>
    </row>
    <row r="17" spans="1:24" x14ac:dyDescent="0.25">
      <c r="A17" s="4">
        <f t="shared" si="32"/>
        <v>0</v>
      </c>
      <c r="B17" s="4">
        <f t="shared" si="33"/>
        <v>0</v>
      </c>
      <c r="C17" s="4">
        <f t="shared" ref="C17:C28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11600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E31" t="s">
        <v>41</v>
      </c>
      <c r="F31" s="7">
        <v>28</v>
      </c>
      <c r="G31">
        <f>F31*10.764</f>
        <v>301.392</v>
      </c>
      <c r="I31">
        <v>301</v>
      </c>
      <c r="S31" s="10"/>
      <c r="T31" s="10"/>
      <c r="U31" s="17" t="s">
        <v>15</v>
      </c>
      <c r="V31" s="18"/>
      <c r="W31" s="19">
        <f>W29-W30</f>
        <v>9100</v>
      </c>
      <c r="X31" s="22"/>
    </row>
    <row r="32" spans="1:24" ht="15.75" x14ac:dyDescent="0.25">
      <c r="E32" t="s">
        <v>42</v>
      </c>
      <c r="F32" s="7">
        <v>5.5</v>
      </c>
      <c r="G32">
        <f t="shared" ref="G32:G33" si="53">F32*10.764</f>
        <v>59.201999999999998</v>
      </c>
      <c r="H32" s="6"/>
      <c r="I32">
        <v>59</v>
      </c>
      <c r="S32" s="10"/>
      <c r="T32" s="10"/>
      <c r="U32" s="17" t="s">
        <v>16</v>
      </c>
      <c r="V32" s="18"/>
      <c r="W32" s="19">
        <f>W30</f>
        <v>2500</v>
      </c>
      <c r="X32" s="22"/>
    </row>
    <row r="33" spans="5:25" ht="15.75" x14ac:dyDescent="0.25">
      <c r="E33" t="s">
        <v>43</v>
      </c>
      <c r="F33" s="7">
        <v>2.7</v>
      </c>
      <c r="G33">
        <f t="shared" si="53"/>
        <v>29.062799999999999</v>
      </c>
      <c r="I33">
        <v>29</v>
      </c>
      <c r="S33" s="10"/>
      <c r="T33" s="10"/>
      <c r="U33" s="17" t="s">
        <v>17</v>
      </c>
      <c r="V33" s="23"/>
      <c r="W33" s="24">
        <f>X33-X34</f>
        <v>-3</v>
      </c>
      <c r="X33" s="25">
        <v>2024</v>
      </c>
    </row>
    <row r="34" spans="5:25" ht="15.75" x14ac:dyDescent="0.25">
      <c r="G34">
        <f>SUM(G31:G33)</f>
        <v>389.65679999999998</v>
      </c>
      <c r="I34">
        <f>SUM(I31:I33)</f>
        <v>389</v>
      </c>
      <c r="S34" s="10"/>
      <c r="T34" s="10"/>
      <c r="U34" s="17" t="s">
        <v>18</v>
      </c>
      <c r="V34" s="23"/>
      <c r="W34" s="24">
        <f>W35-W33</f>
        <v>63</v>
      </c>
      <c r="X34" s="41">
        <v>2027</v>
      </c>
      <c r="Y34" t="s">
        <v>44</v>
      </c>
    </row>
    <row r="35" spans="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5:25" ht="39" customHeight="1" x14ac:dyDescent="0.25">
      <c r="P36" s="43" t="s">
        <v>40</v>
      </c>
      <c r="Q36" s="43"/>
      <c r="R36" s="43"/>
      <c r="S36" s="43"/>
      <c r="T36" s="44"/>
      <c r="U36" s="21" t="s">
        <v>20</v>
      </c>
      <c r="V36" s="23"/>
      <c r="W36" s="24">
        <f>90*W33/W35</f>
        <v>-4.5</v>
      </c>
      <c r="X36" s="24"/>
    </row>
    <row r="37" spans="5:25" ht="15.75" x14ac:dyDescent="0.25">
      <c r="U37" s="17"/>
      <c r="V37" s="26"/>
      <c r="W37" s="27">
        <v>0</v>
      </c>
      <c r="X37" s="27"/>
    </row>
    <row r="38" spans="5:25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0</v>
      </c>
      <c r="X38" s="22"/>
    </row>
    <row r="39" spans="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5:25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9100</v>
      </c>
      <c r="X40" s="22"/>
    </row>
    <row r="41" spans="5:25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5:25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11600</v>
      </c>
      <c r="X42" s="22"/>
    </row>
    <row r="43" spans="5:25" ht="15.75" x14ac:dyDescent="0.25">
      <c r="S43" s="10"/>
      <c r="T43" s="10"/>
      <c r="U43" s="23"/>
      <c r="V43" s="23"/>
      <c r="W43" s="24"/>
      <c r="X43" s="24"/>
    </row>
    <row r="44" spans="5:25" ht="15.75" x14ac:dyDescent="0.25">
      <c r="S44" s="10"/>
      <c r="T44" s="10"/>
      <c r="U44" s="28" t="s">
        <v>38</v>
      </c>
      <c r="V44" s="30"/>
      <c r="W44" s="25">
        <v>389</v>
      </c>
      <c r="X44" s="24"/>
    </row>
    <row r="45" spans="5:25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4512400</v>
      </c>
      <c r="X45" s="33"/>
    </row>
    <row r="46" spans="5:25" ht="15.75" x14ac:dyDescent="0.25">
      <c r="S46" s="11"/>
      <c r="T46" s="10"/>
      <c r="U46" s="17" t="s">
        <v>25</v>
      </c>
      <c r="V46" s="23"/>
      <c r="W46" s="34">
        <f>W45*0.98</f>
        <v>4422152</v>
      </c>
      <c r="X46" s="35"/>
    </row>
    <row r="47" spans="5:25" ht="15.75" x14ac:dyDescent="0.25">
      <c r="S47" s="10"/>
      <c r="T47" s="10"/>
      <c r="U47" s="17" t="s">
        <v>26</v>
      </c>
      <c r="V47" s="23"/>
      <c r="W47" s="34">
        <f>W45*0.8</f>
        <v>3609920</v>
      </c>
      <c r="X47" s="34"/>
    </row>
    <row r="48" spans="5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972500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9400.8333333333339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4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Q8" sqref="Q8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R11" sqref="R1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R17" sqref="R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W11" sqref="W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2024-10-22T10:27:54Z</dcterms:modified>
</cp:coreProperties>
</file>