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41" r:id="rId5"/>
    <sheet name="Sheet2" sheetId="42" r:id="rId6"/>
    <sheet name="Sheet4" sheetId="44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B6"/>
  <c r="C6" s="1"/>
  <c r="D6" s="1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Q2"/>
  <c r="B2" s="1"/>
  <c r="C2" s="1"/>
  <c r="D2" s="1"/>
  <c r="P2"/>
  <c r="J2"/>
  <c r="I2"/>
  <c r="E2"/>
  <c r="A2"/>
  <c r="B20" i="23"/>
  <c r="C17" i="25"/>
  <c r="P15" i="4"/>
  <c r="Q15" s="1"/>
  <c r="B15" s="1"/>
  <c r="C15" s="1"/>
  <c r="J15"/>
  <c r="I15"/>
  <c r="E15"/>
  <c r="F15" s="1"/>
  <c r="A15"/>
  <c r="P14"/>
  <c r="Q14" s="1"/>
  <c r="B14" s="1"/>
  <c r="C14" s="1"/>
  <c r="J14"/>
  <c r="I14"/>
  <c r="E14"/>
  <c r="F14" s="1"/>
  <c r="A14"/>
  <c r="P13"/>
  <c r="Q13" s="1"/>
  <c r="B13" s="1"/>
  <c r="C13" s="1"/>
  <c r="J13"/>
  <c r="I13"/>
  <c r="E13"/>
  <c r="A13"/>
  <c r="P12"/>
  <c r="Q12" s="1"/>
  <c r="B12" s="1"/>
  <c r="C12" s="1"/>
  <c r="J12"/>
  <c r="I12"/>
  <c r="E12"/>
  <c r="F12" s="1"/>
  <c r="A12"/>
  <c r="P11"/>
  <c r="Q11" s="1"/>
  <c r="B11" s="1"/>
  <c r="C11" s="1"/>
  <c r="J11"/>
  <c r="I11"/>
  <c r="E11"/>
  <c r="F11" s="1"/>
  <c r="A11"/>
  <c r="P10"/>
  <c r="Q10" s="1"/>
  <c r="B10" s="1"/>
  <c r="C10" s="1"/>
  <c r="J10"/>
  <c r="I10"/>
  <c r="E10"/>
  <c r="F10" s="1"/>
  <c r="A10"/>
  <c r="P9"/>
  <c r="Q9" s="1"/>
  <c r="B9" s="1"/>
  <c r="C9" s="1"/>
  <c r="J9"/>
  <c r="I9"/>
  <c r="E9"/>
  <c r="A9"/>
  <c r="P8"/>
  <c r="Q8" s="1"/>
  <c r="B8" s="1"/>
  <c r="C8" s="1"/>
  <c r="J8"/>
  <c r="I8"/>
  <c r="E8"/>
  <c r="F8" s="1"/>
  <c r="A8"/>
  <c r="P7"/>
  <c r="Q7" s="1"/>
  <c r="B7" s="1"/>
  <c r="C7" s="1"/>
  <c r="J7"/>
  <c r="I7"/>
  <c r="E7"/>
  <c r="F7" s="1"/>
  <c r="A7"/>
  <c r="G3" l="1"/>
  <c r="G2"/>
  <c r="G6"/>
  <c r="F4"/>
  <c r="F5"/>
  <c r="H4"/>
  <c r="H6"/>
  <c r="F2"/>
  <c r="F3"/>
  <c r="F6"/>
  <c r="H2"/>
  <c r="H3"/>
  <c r="H5"/>
  <c r="G9"/>
  <c r="D9"/>
  <c r="G8"/>
  <c r="D8"/>
  <c r="H8" s="1"/>
  <c r="G12"/>
  <c r="D12"/>
  <c r="G7"/>
  <c r="D7"/>
  <c r="G11"/>
  <c r="D11"/>
  <c r="H11" s="1"/>
  <c r="G15"/>
  <c r="D15"/>
  <c r="G10"/>
  <c r="D10"/>
  <c r="G14"/>
  <c r="D14"/>
  <c r="F9"/>
  <c r="F13"/>
  <c r="G13"/>
  <c r="D13"/>
  <c r="H7"/>
  <c r="H9"/>
  <c r="H10"/>
  <c r="H12"/>
  <c r="H13"/>
  <c r="H14"/>
  <c r="H15"/>
  <c r="D33" i="23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8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1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C25" l="1"/>
  <c r="C2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<sst xmlns="http://schemas.openxmlformats.org/spreadsheetml/2006/main" count="129" uniqueCount="98">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</sst>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263768</xdr:colOff>
      <xdr:row>6</xdr:row>
      <xdr:rowOff>146538</xdr:rowOff>
    </xdr:from>
    <xdr:to>
      <xdr:col>7</xdr:col>
      <xdr:colOff>549519</xdr:colOff>
      <xdr:row>37</xdr:row>
      <xdr:rowOff>79863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768" y="1289538"/>
          <a:ext cx="4542693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163285</xdr:rowOff>
    </xdr:from>
    <xdr:to>
      <xdr:col>8</xdr:col>
      <xdr:colOff>601436</xdr:colOff>
      <xdr:row>31</xdr:row>
      <xdr:rowOff>106135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5607" y="163285"/>
          <a:ext cx="4724400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20</xdr:row>
      <xdr:rowOff>152400</xdr:rowOff>
    </xdr:from>
    <xdr:to>
      <xdr:col>10</xdr:col>
      <xdr:colOff>333375</xdr:colOff>
      <xdr:row>50</xdr:row>
      <xdr:rowOff>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3962400"/>
          <a:ext cx="6248400" cy="5562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6.5703125" customWidth="1"/>
    <col min="4" max="4" width="14.5703125" customWidth="1"/>
    <col min="5" max="5" width="14.710937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38735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36700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36700</v>
      </c>
      <c r="D5" s="57" t="s">
        <v>61</v>
      </c>
      <c r="E5" s="58">
        <f>ROUND(C5/10.764,0)</f>
        <v>3410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12500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24200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36700</v>
      </c>
      <c r="D10" s="57" t="s">
        <v>61</v>
      </c>
      <c r="E10" s="58">
        <f>ROUND(C10/10.764,0)</f>
        <v>3410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389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C16*2000</f>
        <v>778000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61">
        <f>C16*E10</f>
        <v>1326490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workbookViewId="0">
      <selection activeCell="D10" sqref="D10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1">
      <c r="A1" s="11"/>
      <c r="B1" s="12"/>
      <c r="C1" s="13"/>
      <c r="D1" s="14"/>
      <c r="F1" s="76"/>
      <c r="G1" s="76"/>
    </row>
    <row r="2" spans="1:11">
      <c r="A2" s="15"/>
      <c r="D2" s="17"/>
      <c r="F2" s="76"/>
      <c r="G2" s="76"/>
    </row>
    <row r="3" spans="1:11">
      <c r="A3" s="15" t="s">
        <v>13</v>
      </c>
      <c r="B3" s="19"/>
      <c r="C3" s="20">
        <v>6000</v>
      </c>
      <c r="D3" s="21" t="s">
        <v>97</v>
      </c>
      <c r="F3" s="76"/>
      <c r="G3" s="76"/>
      <c r="H3" s="18"/>
    </row>
    <row r="4" spans="1:11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11" ht="16.5">
      <c r="A5" s="15" t="s">
        <v>15</v>
      </c>
      <c r="B5" s="19"/>
      <c r="C5" s="20">
        <f>C3-C4</f>
        <v>4000</v>
      </c>
      <c r="D5" s="23"/>
      <c r="F5" s="76"/>
      <c r="G5" s="76"/>
      <c r="H5" s="71"/>
    </row>
    <row r="6" spans="1:11">
      <c r="A6" s="15" t="s">
        <v>16</v>
      </c>
      <c r="B6" s="19"/>
      <c r="C6" s="20">
        <f>C4</f>
        <v>2000</v>
      </c>
      <c r="D6" s="23"/>
      <c r="F6" s="76"/>
      <c r="G6" s="76"/>
    </row>
    <row r="7" spans="1:11">
      <c r="A7" s="15" t="s">
        <v>17</v>
      </c>
      <c r="B7" s="24"/>
      <c r="C7" s="25">
        <v>27</v>
      </c>
      <c r="D7" s="25"/>
      <c r="F7" s="76"/>
      <c r="G7" s="76"/>
    </row>
    <row r="8" spans="1:11">
      <c r="A8" s="15" t="s">
        <v>18</v>
      </c>
      <c r="B8" s="24"/>
      <c r="C8" s="25">
        <v>33</v>
      </c>
      <c r="D8" s="25"/>
      <c r="F8" s="76"/>
      <c r="G8" s="76"/>
    </row>
    <row r="9" spans="1:11">
      <c r="A9" s="15" t="s">
        <v>19</v>
      </c>
      <c r="B9" s="24"/>
      <c r="C9" s="25">
        <v>60</v>
      </c>
      <c r="D9" s="25"/>
      <c r="F9" s="116"/>
      <c r="G9" s="76"/>
    </row>
    <row r="10" spans="1:11" ht="30">
      <c r="A10" s="22" t="s">
        <v>20</v>
      </c>
      <c r="B10" s="24"/>
      <c r="C10" s="25">
        <f>90*C7/C9</f>
        <v>40.5</v>
      </c>
      <c r="D10" s="25"/>
      <c r="F10" s="116"/>
      <c r="G10" s="76"/>
    </row>
    <row r="11" spans="1:11">
      <c r="A11" s="15"/>
      <c r="B11" s="26"/>
      <c r="C11" s="27">
        <f>C10%</f>
        <v>0.40500000000000003</v>
      </c>
      <c r="D11" s="27"/>
      <c r="F11" s="117"/>
      <c r="G11" s="117"/>
    </row>
    <row r="12" spans="1:11">
      <c r="A12" s="15" t="s">
        <v>21</v>
      </c>
      <c r="B12" s="19"/>
      <c r="C12" s="20">
        <f>C6*C11</f>
        <v>810</v>
      </c>
      <c r="D12" s="23"/>
      <c r="F12" s="117"/>
    </row>
    <row r="13" spans="1:11">
      <c r="A13" s="15" t="s">
        <v>22</v>
      </c>
      <c r="B13" s="19"/>
      <c r="C13" s="20">
        <f>C6-C12</f>
        <v>1190</v>
      </c>
      <c r="D13" s="23"/>
      <c r="F13" s="76"/>
      <c r="K13" s="73"/>
    </row>
    <row r="14" spans="1:11">
      <c r="A14" s="15" t="s">
        <v>15</v>
      </c>
      <c r="B14" s="19"/>
      <c r="C14" s="20">
        <f>C5</f>
        <v>4000</v>
      </c>
      <c r="D14" s="23"/>
      <c r="F14" s="76"/>
      <c r="K14" s="73"/>
    </row>
    <row r="15" spans="1:11">
      <c r="B15" s="19"/>
      <c r="C15" s="20"/>
      <c r="D15" s="23"/>
      <c r="F15" s="76"/>
      <c r="K15" s="73"/>
    </row>
    <row r="16" spans="1:11">
      <c r="A16" s="28" t="s">
        <v>23</v>
      </c>
      <c r="B16" s="29"/>
      <c r="C16" s="21">
        <f>C14+C13</f>
        <v>5190</v>
      </c>
      <c r="D16" s="21"/>
      <c r="E16" s="61"/>
      <c r="F16" s="76"/>
      <c r="K16" s="73"/>
    </row>
    <row r="17" spans="1:11">
      <c r="B17" s="24"/>
      <c r="C17" s="25"/>
      <c r="D17" s="25"/>
      <c r="F17" s="76"/>
      <c r="K17" s="73"/>
    </row>
    <row r="18" spans="1:11" ht="16.5">
      <c r="A18" s="28" t="s">
        <v>94</v>
      </c>
      <c r="B18" s="7"/>
      <c r="C18" s="74">
        <v>354</v>
      </c>
      <c r="D18" s="74"/>
      <c r="E18" s="75"/>
      <c r="F18" s="76"/>
      <c r="K18" s="73"/>
    </row>
    <row r="19" spans="1:11">
      <c r="A19" s="15"/>
      <c r="B19" s="6"/>
      <c r="C19" s="30">
        <f>C18*C16</f>
        <v>1837260</v>
      </c>
      <c r="D19" s="76" t="s">
        <v>68</v>
      </c>
      <c r="E19" s="30"/>
      <c r="F19" s="76"/>
      <c r="K19" s="73"/>
    </row>
    <row r="20" spans="1:11">
      <c r="A20" s="15"/>
      <c r="B20" s="61">
        <f>C20*0.9</f>
        <v>1570857.3</v>
      </c>
      <c r="C20" s="31">
        <f>C19*95%</f>
        <v>1745397</v>
      </c>
      <c r="D20" s="76" t="s">
        <v>24</v>
      </c>
      <c r="E20" s="31"/>
      <c r="F20" s="76"/>
      <c r="K20" s="73"/>
    </row>
    <row r="21" spans="1:11">
      <c r="A21" s="15"/>
      <c r="C21" s="31">
        <f>C19*80%</f>
        <v>1469808</v>
      </c>
      <c r="D21" s="76" t="s">
        <v>25</v>
      </c>
      <c r="E21" s="31"/>
      <c r="F21" s="76"/>
      <c r="G21" s="76"/>
    </row>
    <row r="22" spans="1:11">
      <c r="A22" s="15"/>
      <c r="F22" s="76"/>
      <c r="G22" s="76"/>
    </row>
    <row r="23" spans="1:11">
      <c r="A23" s="32" t="s">
        <v>26</v>
      </c>
      <c r="B23" s="33"/>
      <c r="C23" s="34">
        <f>C4*C18</f>
        <v>708000</v>
      </c>
      <c r="D23" s="34">
        <f>D4*D18</f>
        <v>0</v>
      </c>
    </row>
    <row r="24" spans="1:11">
      <c r="A24" s="15" t="s">
        <v>27</v>
      </c>
    </row>
    <row r="25" spans="1:11">
      <c r="A25" s="35" t="s">
        <v>28</v>
      </c>
      <c r="B25" s="16"/>
      <c r="C25" s="31">
        <f>C19*0.025/12</f>
        <v>3827.625</v>
      </c>
      <c r="D25" s="31"/>
    </row>
    <row r="26" spans="1:11">
      <c r="C26" s="31"/>
      <c r="D26" s="31"/>
    </row>
    <row r="27" spans="1:11">
      <c r="C27" s="31"/>
      <c r="D27" s="31"/>
    </row>
    <row r="28" spans="1:11">
      <c r="C28"/>
      <c r="D28"/>
    </row>
    <row r="29" spans="1:11">
      <c r="C29"/>
      <c r="D29"/>
    </row>
    <row r="30" spans="1:11">
      <c r="C30"/>
      <c r="D30"/>
    </row>
    <row r="31" spans="1:11">
      <c r="C31"/>
      <c r="D31"/>
    </row>
    <row r="32" spans="1:11">
      <c r="C32"/>
      <c r="D32"/>
    </row>
    <row r="33" spans="1:4">
      <c r="C33">
        <v>27.5</v>
      </c>
      <c r="D33" s="116">
        <f>C33*10.764</f>
        <v>296.01</v>
      </c>
    </row>
    <row r="34" spans="1:4">
      <c r="C34"/>
      <c r="D34"/>
    </row>
    <row r="35" spans="1:4">
      <c r="C35"/>
      <c r="D35"/>
    </row>
    <row r="36" spans="1:4">
      <c r="C36"/>
      <c r="D36" s="11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16" sqref="A16:R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444.44444444444451</v>
      </c>
      <c r="C2" s="4">
        <f t="shared" ref="C2:C6" si="2">B2*1.2</f>
        <v>533.33333333333337</v>
      </c>
      <c r="D2" s="4">
        <f t="shared" ref="D2:D6" si="3">C2*1.2</f>
        <v>640</v>
      </c>
      <c r="E2" s="5">
        <f t="shared" ref="E2:E6" si="4">R2</f>
        <v>2250000</v>
      </c>
      <c r="F2" s="4">
        <f t="shared" ref="F2:F6" si="5">ROUND((E2/B2),0)</f>
        <v>5063</v>
      </c>
      <c r="G2" s="4">
        <f t="shared" ref="G2:G6" si="6">ROUND((E2/C2),0)</f>
        <v>4219</v>
      </c>
      <c r="H2" s="4">
        <f t="shared" ref="H2:H6" si="7">ROUND((E2/D2),0)</f>
        <v>3516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640</v>
      </c>
      <c r="P2" s="73">
        <f t="shared" ref="P2:P4" si="10">O2/1.2</f>
        <v>533.33333333333337</v>
      </c>
      <c r="Q2" s="73">
        <f t="shared" ref="Q2:Q6" si="11">P2/1.2</f>
        <v>444.44444444444451</v>
      </c>
      <c r="R2" s="2">
        <v>2250000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4200000</v>
      </c>
      <c r="F3" s="4">
        <f t="shared" si="5"/>
        <v>6720</v>
      </c>
      <c r="G3" s="4">
        <f t="shared" si="6"/>
        <v>5600</v>
      </c>
      <c r="H3" s="4">
        <f t="shared" si="7"/>
        <v>4667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900</v>
      </c>
      <c r="P3" s="73">
        <f t="shared" si="10"/>
        <v>750</v>
      </c>
      <c r="Q3" s="73">
        <f t="shared" si="11"/>
        <v>625</v>
      </c>
      <c r="R3" s="2">
        <v>4200000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15" si="12">N7</f>
        <v>0</v>
      </c>
      <c r="B7" s="4">
        <f t="shared" ref="B7:B15" si="13">Q7</f>
        <v>0</v>
      </c>
      <c r="C7" s="4">
        <f t="shared" ref="C7:D15" si="14">B7*1.2</f>
        <v>0</v>
      </c>
      <c r="D7" s="4">
        <f t="shared" si="14"/>
        <v>0</v>
      </c>
      <c r="E7" s="5">
        <f t="shared" ref="E7:E15" si="15">R7</f>
        <v>0</v>
      </c>
      <c r="F7" s="4" t="e">
        <f t="shared" ref="F7:F15" si="16">ROUND((E7/B7),0)</f>
        <v>#DIV/0!</v>
      </c>
      <c r="G7" s="4" t="e">
        <f t="shared" ref="G7:G15" si="17">ROUND((E7/C7),0)</f>
        <v>#DIV/0!</v>
      </c>
      <c r="H7" s="4" t="e">
        <f t="shared" ref="H7:H15" si="18">ROUND((E7/D7),0)</f>
        <v>#DIV/0!</v>
      </c>
      <c r="I7" s="4">
        <f t="shared" ref="I7:J15" si="19">T7</f>
        <v>0</v>
      </c>
      <c r="J7" s="4">
        <f t="shared" si="19"/>
        <v>0</v>
      </c>
      <c r="K7" s="73"/>
      <c r="L7" s="73"/>
      <c r="M7" s="73"/>
      <c r="N7" s="73"/>
      <c r="O7" s="73">
        <v>0</v>
      </c>
      <c r="P7" s="73">
        <f t="shared" ref="P7:P12" si="20">O7/1.2</f>
        <v>0</v>
      </c>
      <c r="Q7" s="73">
        <f t="shared" ref="Q7:Q15" si="21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19"/>
        <v>0</v>
      </c>
      <c r="K8" s="73"/>
      <c r="L8" s="73"/>
      <c r="M8" s="73"/>
      <c r="N8" s="73"/>
      <c r="O8" s="73">
        <v>0</v>
      </c>
      <c r="P8" s="73">
        <f t="shared" si="20"/>
        <v>0</v>
      </c>
      <c r="Q8" s="73">
        <f t="shared" si="21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19"/>
        <v>0</v>
      </c>
      <c r="K9" s="73"/>
      <c r="L9" s="73"/>
      <c r="M9" s="73"/>
      <c r="N9" s="73"/>
      <c r="O9" s="73">
        <v>0</v>
      </c>
      <c r="P9" s="73">
        <f t="shared" si="20"/>
        <v>0</v>
      </c>
      <c r="Q9" s="73">
        <f t="shared" si="21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19"/>
        <v>0</v>
      </c>
      <c r="K10" s="73"/>
      <c r="L10" s="73"/>
      <c r="M10" s="73"/>
      <c r="N10" s="73"/>
      <c r="O10" s="73">
        <v>0</v>
      </c>
      <c r="P10" s="73">
        <f t="shared" si="20"/>
        <v>0</v>
      </c>
      <c r="Q10" s="73">
        <f t="shared" si="21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19"/>
        <v>0</v>
      </c>
      <c r="K11" s="73"/>
      <c r="L11" s="73"/>
      <c r="M11" s="73"/>
      <c r="N11" s="73"/>
      <c r="O11" s="73">
        <v>0</v>
      </c>
      <c r="P11" s="73">
        <f t="shared" si="20"/>
        <v>0</v>
      </c>
      <c r="Q11" s="73">
        <f t="shared" si="2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19"/>
        <v>0</v>
      </c>
      <c r="K12" s="73"/>
      <c r="L12" s="73"/>
      <c r="M12" s="73"/>
      <c r="N12" s="73"/>
      <c r="O12" s="73">
        <v>0</v>
      </c>
      <c r="P12" s="73">
        <f t="shared" si="20"/>
        <v>0</v>
      </c>
      <c r="Q12" s="73">
        <f t="shared" si="21"/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19"/>
        <v>0</v>
      </c>
      <c r="K13" s="73"/>
      <c r="L13" s="73"/>
      <c r="M13" s="73"/>
      <c r="N13" s="73"/>
      <c r="O13" s="73">
        <v>0</v>
      </c>
      <c r="P13" s="73">
        <f>O13/1.2</f>
        <v>0</v>
      </c>
      <c r="Q13" s="73">
        <f t="shared" si="21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4"/>
        <v>0</v>
      </c>
      <c r="E14" s="5">
        <f t="shared" si="15"/>
        <v>0</v>
      </c>
      <c r="F14" s="4" t="e">
        <f t="shared" si="16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19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21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4"/>
        <v>0</v>
      </c>
      <c r="E15" s="5">
        <f t="shared" si="15"/>
        <v>0</v>
      </c>
      <c r="F15" s="4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19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21"/>
        <v>0</v>
      </c>
      <c r="R15" s="2">
        <v>0</v>
      </c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30" zoomScaleNormal="130" workbookViewId="0">
      <selection activeCell="E12" sqref="E1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7" sqref="K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1" zoomScale="85" zoomScaleNormal="85" workbookViewId="0">
      <selection activeCell="H32" sqref="H3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2024-10-21T06:35:56Z</dcterms:modified>
</cp:coreProperties>
</file>