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ile Parle (East)\Shailesh Mavji Dagha\"/>
    </mc:Choice>
  </mc:AlternateContent>
  <xr:revisionPtr revIDLastSave="0" documentId="13_ncr:1_{4EA921EE-6467-47CA-8659-2078E4B8582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P5" i="4" l="1"/>
  <c r="P4" i="4"/>
  <c r="P3" i="4"/>
  <c r="P2" i="4"/>
  <c r="G29" i="4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<sst xmlns="http://schemas.openxmlformats.org/spreadsheetml/2006/main" count="133" uniqueCount="91">
  <si>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</si>
  <si>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</si>
  <si>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</si>
  <si>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</si>
  <si>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</si>
  <si>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</si>
  <si>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</si>
  <si>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</si>
  <si>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</si>
  <si>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</si>
  <si>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</si>
  <si>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</si>
  <si>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</si>
  <si>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</si>
  <si>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</si>
  <si>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</si>
  <si>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</si>
  <si>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</si>
  <si>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</si>
  <si>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</si>
  <si>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</si>
  <si>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</si>
  <si>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</si>
  <si>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</si>
  <si>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</si>
  <si>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</si>
  <si>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</si>
  <si>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</si>
  <si>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</si>
  <si>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</si>
  <si>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</si>
  <si>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</si>
  <si>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</si>
  <si>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</si>
  <si>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</si>
  <si>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</si>
  <si>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</si>
  <si>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</si>
  <si>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</si>
  <si>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</si>
  <si>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</si>
  <si>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</si>
  <si>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</si>
  <si>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</si>
  <si>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</si>
  <si>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</si>
  <si>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</si>
  <si>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</si>
  <si>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</si>
  <si>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</si>
  <si>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</si>
  <si>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</si>
  <si>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</si>
  <si>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</si>
  <si>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</si>
  <si>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</si>
  <si>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</si>
  <si>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</si>
  <si>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</si>
  <si>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</si>
  <si>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</si>
  <si>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</si>
  <si>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</si>
  <si>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</si>
  <si>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</si>
  <si>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</si>
  <si>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</si>
  <si>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</si>
  <si>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</si>
  <si>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</si>
  <si>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</si>
  <si>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</si>
  <si>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</si>
  <si>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</si>
  <si>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</si>
  <si>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</si>
  <si>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</si>
  <si>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</si>
  <si>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</si>
  <si>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</si>
  <si>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</si>
  <si>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</si>
  <si>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</si>
  <si>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</si>
  <si>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</si>
  <si>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IGR-09.08.24</t>
  </si>
  <si>
    <t>19.06.2018</t>
  </si>
  <si>
    <t>YOC - 1975</t>
  </si>
  <si>
    <t>IGR-14.12.23</t>
  </si>
  <si>
    <t>IGR-06.11.23</t>
  </si>
  <si>
    <t>IGR-17.05.23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</si>
</sst>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1DD16D-54F0-47C6-A878-D6AC3CB0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645F5-C29E-4053-963D-EE4CD58A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AA935-23F1-48A7-AF4C-77DC60D9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29</xdr:col>
      <xdr:colOff>607314</xdr:colOff>
      <xdr:row>56</xdr:row>
      <xdr:rowOff>179689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4F448A-78A4-4A92-A885-DB2B9F3DF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598AAE-E08C-4FA3-8F17-7F9789DB4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0E1310-3B1D-4D18-93E6-9A4BCA3B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39D6B-37AC-4354-B1F9-CC6A5A54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163757.99099999998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193157.99099999998</v>
      </c>
      <c r="D9" s="58" t="s">
        <v>62</v>
      </c>
      <c r="E9" s="59">
        <f>C9/10.764</f>
        <v>17944.815217391304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49</v>
      </c>
      <c r="D13" s="65">
        <f>D12-C13</f>
        <v>51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18300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49</v>
      </c>
      <c r="D7" s="24">
        <v>2024</v>
      </c>
    </row>
    <row r="8" spans="1:5" x14ac:dyDescent="0.25">
      <c r="A8" s="15" t="s">
        <v>18</v>
      </c>
      <c r="B8" s="23"/>
      <c r="C8" s="24">
        <f>C9-C7</f>
        <v>11</v>
      </c>
      <c r="D8" s="24">
        <v>1975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73.5</v>
      </c>
      <c r="D10" s="24"/>
    </row>
    <row r="11" spans="1:5" x14ac:dyDescent="0.25">
      <c r="A11" s="15"/>
      <c r="B11" s="25"/>
      <c r="C11" s="26">
        <f>C10%</f>
        <v>0.73499999999999999</v>
      </c>
      <c r="D11" s="26"/>
    </row>
    <row r="12" spans="1:5" x14ac:dyDescent="0.25">
      <c r="A12" s="15" t="s">
        <v>21</v>
      </c>
      <c r="B12" s="18"/>
      <c r="C12" s="19">
        <f>C6*C11</f>
        <v>1984.5</v>
      </c>
      <c r="D12" s="22"/>
    </row>
    <row r="13" spans="1:5" x14ac:dyDescent="0.25">
      <c r="A13" s="15" t="s">
        <v>22</v>
      </c>
      <c r="B13" s="18"/>
      <c r="C13" s="19">
        <f>C6-C12</f>
        <v>715.5</v>
      </c>
      <c r="D13" s="22"/>
    </row>
    <row r="14" spans="1:5" x14ac:dyDescent="0.25">
      <c r="A14" s="15" t="s">
        <v>15</v>
      </c>
      <c r="B14" s="18"/>
      <c r="C14" s="19">
        <f>C5</f>
        <v>18300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19015.5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618</v>
      </c>
      <c r="D18" s="24"/>
    </row>
    <row r="19" spans="1:5" x14ac:dyDescent="0.25">
      <c r="A19" s="15" t="s">
        <v>74</v>
      </c>
      <c r="B19" s="6"/>
      <c r="C19" s="30">
        <f>C18*C16</f>
        <v>11751579</v>
      </c>
      <c r="D19" s="72"/>
      <c r="E19" s="65"/>
    </row>
    <row r="20" spans="1:5" x14ac:dyDescent="0.25">
      <c r="A20" s="15" t="s">
        <v>24</v>
      </c>
      <c r="C20" s="31">
        <f>C19*90%</f>
        <v>10576421.1</v>
      </c>
      <c r="D20" s="30"/>
      <c r="E20" s="65"/>
    </row>
    <row r="21" spans="1:5" x14ac:dyDescent="0.25">
      <c r="A21" s="15" t="s">
        <v>25</v>
      </c>
      <c r="C21" s="31">
        <f>C19*80%</f>
        <v>9401263.2000000011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1668600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24482.456250000003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8" activeCellId="1" sqref="F6:R6 F8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650.23529999999994</v>
      </c>
      <c r="C2" s="4">
        <f t="shared" ref="C2:C16" si="1">B2*1.2</f>
        <v>780.28235999999993</v>
      </c>
      <c r="D2" s="4">
        <f t="shared" ref="D2:D16" si="2">C2*1.2</f>
        <v>936.33883199999991</v>
      </c>
      <c r="E2" s="5">
        <f t="shared" ref="E2:E16" si="3">R2</f>
        <v>14000000</v>
      </c>
      <c r="F2" s="73">
        <f t="shared" ref="F2:F15" si="4">ROUND((E2/B2),0)</f>
        <v>21531</v>
      </c>
      <c r="G2" s="73">
        <f t="shared" ref="G2:G15" si="5">ROUND((E2/C2),0)</f>
        <v>17942</v>
      </c>
      <c r="H2" s="73">
        <f t="shared" ref="H2:H15" si="6">ROUND((E2/D2),0)</f>
        <v>14952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72.49*10.764</f>
        <v>780.28235999999993</v>
      </c>
      <c r="Q2" s="7">
        <f t="shared" ref="Q2:Q10" si="9">P2/1.2</f>
        <v>650.23529999999994</v>
      </c>
      <c r="R2" s="74">
        <v>14000000</v>
      </c>
      <c r="S2" s="74" t="s">
        <v>85</v>
      </c>
    </row>
    <row r="3" spans="1:19" x14ac:dyDescent="0.25">
      <c r="A3" s="4">
        <v>2</v>
      </c>
      <c r="B3" s="4">
        <f t="shared" si="0"/>
        <v>515.23680000000002</v>
      </c>
      <c r="C3" s="4">
        <f t="shared" si="1"/>
        <v>618.28416000000004</v>
      </c>
      <c r="D3" s="4">
        <f t="shared" si="2"/>
        <v>741.94099200000005</v>
      </c>
      <c r="E3" s="5">
        <f t="shared" si="3"/>
        <v>8500000</v>
      </c>
      <c r="F3" s="4">
        <f t="shared" si="4"/>
        <v>16497</v>
      </c>
      <c r="G3" s="4">
        <f t="shared" si="5"/>
        <v>13748</v>
      </c>
      <c r="H3" s="4">
        <f t="shared" si="6"/>
        <v>11456</v>
      </c>
      <c r="I3" s="4">
        <f t="shared" si="7"/>
        <v>0</v>
      </c>
      <c r="J3" s="4">
        <f t="shared" si="8"/>
        <v>0</v>
      </c>
      <c r="O3">
        <v>0</v>
      </c>
      <c r="P3">
        <f>57.44*10.764</f>
        <v>618.28415999999993</v>
      </c>
      <c r="Q3">
        <f t="shared" si="9"/>
        <v>515.23680000000002</v>
      </c>
      <c r="R3" s="2">
        <v>8500000</v>
      </c>
      <c r="S3" s="2" t="s">
        <v>88</v>
      </c>
    </row>
    <row r="4" spans="1:19" x14ac:dyDescent="0.25">
      <c r="A4" s="4">
        <v>3</v>
      </c>
      <c r="B4" s="4">
        <f t="shared" si="0"/>
        <v>460.16099999999994</v>
      </c>
      <c r="C4" s="4">
        <f t="shared" si="1"/>
        <v>552.19319999999993</v>
      </c>
      <c r="D4" s="4">
        <f t="shared" si="2"/>
        <v>662.6318399999999</v>
      </c>
      <c r="E4" s="5">
        <f t="shared" si="3"/>
        <v>8000000</v>
      </c>
      <c r="F4" s="4">
        <f t="shared" si="4"/>
        <v>17385</v>
      </c>
      <c r="G4" s="4">
        <f t="shared" si="5"/>
        <v>14488</v>
      </c>
      <c r="H4" s="4">
        <f t="shared" si="6"/>
        <v>12073</v>
      </c>
      <c r="I4" s="4">
        <f t="shared" si="7"/>
        <v>0</v>
      </c>
      <c r="J4" s="4">
        <f t="shared" si="8"/>
        <v>0</v>
      </c>
      <c r="O4">
        <v>0</v>
      </c>
      <c r="P4">
        <f>51.3*10.764</f>
        <v>552.19319999999993</v>
      </c>
      <c r="Q4">
        <f t="shared" si="9"/>
        <v>460.16099999999994</v>
      </c>
      <c r="R4" s="2">
        <v>8000000</v>
      </c>
      <c r="S4" s="2" t="s">
        <v>89</v>
      </c>
    </row>
    <row r="5" spans="1:19" x14ac:dyDescent="0.25">
      <c r="A5" s="4">
        <v>4</v>
      </c>
      <c r="B5" s="4">
        <f t="shared" si="0"/>
        <v>437.64629999999994</v>
      </c>
      <c r="C5" s="4">
        <f t="shared" si="1"/>
        <v>525.1755599999999</v>
      </c>
      <c r="D5" s="4">
        <f t="shared" si="2"/>
        <v>630.21067199999982</v>
      </c>
      <c r="E5" s="5">
        <f t="shared" si="3"/>
        <v>10000000</v>
      </c>
      <c r="F5" s="73">
        <f t="shared" si="4"/>
        <v>22850</v>
      </c>
      <c r="G5" s="73">
        <f t="shared" si="5"/>
        <v>19041</v>
      </c>
      <c r="H5" s="73">
        <f t="shared" si="6"/>
        <v>15868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>48.79*10.764</f>
        <v>525.1755599999999</v>
      </c>
      <c r="Q5" s="7">
        <f t="shared" si="9"/>
        <v>437.64629999999994</v>
      </c>
      <c r="R5" s="74">
        <v>10000000</v>
      </c>
      <c r="S5" s="74" t="s">
        <v>90</v>
      </c>
    </row>
    <row r="6" spans="1:19" x14ac:dyDescent="0.25">
      <c r="A6" s="4">
        <v>5</v>
      </c>
      <c r="B6" s="4">
        <f t="shared" si="0"/>
        <v>399</v>
      </c>
      <c r="C6" s="4">
        <f t="shared" si="1"/>
        <v>478.79999999999995</v>
      </c>
      <c r="D6" s="4">
        <f t="shared" si="2"/>
        <v>574.55999999999995</v>
      </c>
      <c r="E6" s="5">
        <f t="shared" si="3"/>
        <v>10500000</v>
      </c>
      <c r="F6" s="73">
        <f t="shared" si="4"/>
        <v>26316</v>
      </c>
      <c r="G6" s="73">
        <f t="shared" si="5"/>
        <v>21930</v>
      </c>
      <c r="H6" s="73">
        <f t="shared" si="6"/>
        <v>18275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ref="P6" si="10">O6/1.2</f>
        <v>0</v>
      </c>
      <c r="Q6" s="7">
        <v>399</v>
      </c>
      <c r="R6" s="74">
        <v>10500000</v>
      </c>
      <c r="S6" s="2"/>
    </row>
    <row r="7" spans="1:19" x14ac:dyDescent="0.25">
      <c r="A7" s="4">
        <v>6</v>
      </c>
      <c r="B7" s="4">
        <f t="shared" si="0"/>
        <v>320</v>
      </c>
      <c r="C7" s="4">
        <f t="shared" si="1"/>
        <v>384</v>
      </c>
      <c r="D7" s="4">
        <f t="shared" si="2"/>
        <v>460.79999999999995</v>
      </c>
      <c r="E7" s="5">
        <f t="shared" si="3"/>
        <v>10000000</v>
      </c>
      <c r="F7" s="4">
        <f t="shared" si="4"/>
        <v>31250</v>
      </c>
      <c r="G7" s="4">
        <f t="shared" si="5"/>
        <v>26042</v>
      </c>
      <c r="H7" s="4">
        <f t="shared" si="6"/>
        <v>21701</v>
      </c>
      <c r="I7" s="4">
        <f t="shared" si="7"/>
        <v>0</v>
      </c>
      <c r="J7" s="4">
        <f t="shared" si="8"/>
        <v>0</v>
      </c>
      <c r="O7">
        <v>0</v>
      </c>
      <c r="P7">
        <f t="shared" ref="P6:P10" si="11">O7/1.2</f>
        <v>0</v>
      </c>
      <c r="Q7">
        <v>320</v>
      </c>
      <c r="R7" s="2">
        <v>10000000</v>
      </c>
      <c r="S7" s="2"/>
    </row>
    <row r="8" spans="1:19" x14ac:dyDescent="0.25">
      <c r="A8" s="4">
        <v>7</v>
      </c>
      <c r="B8" s="4">
        <f t="shared" si="0"/>
        <v>355</v>
      </c>
      <c r="C8" s="4">
        <f t="shared" si="1"/>
        <v>426</v>
      </c>
      <c r="D8" s="4">
        <f t="shared" si="2"/>
        <v>511.2</v>
      </c>
      <c r="E8" s="5">
        <f t="shared" si="3"/>
        <v>10500000</v>
      </c>
      <c r="F8" s="73">
        <f t="shared" si="4"/>
        <v>29577</v>
      </c>
      <c r="G8" s="73">
        <f t="shared" si="5"/>
        <v>24648</v>
      </c>
      <c r="H8" s="73">
        <f t="shared" si="6"/>
        <v>20540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v>426</v>
      </c>
      <c r="Q8" s="7">
        <f t="shared" si="9"/>
        <v>355</v>
      </c>
      <c r="R8" s="74">
        <v>10500000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502</v>
      </c>
    </row>
    <row r="28" spans="1:19" s="10" customFormat="1" x14ac:dyDescent="0.25">
      <c r="C28" s="67" t="s">
        <v>75</v>
      </c>
      <c r="D28" s="67" t="s">
        <v>86</v>
      </c>
      <c r="F28" s="52" t="s">
        <v>84</v>
      </c>
      <c r="G28" s="52">
        <v>515</v>
      </c>
    </row>
    <row r="29" spans="1:19" s="10" customFormat="1" x14ac:dyDescent="0.25">
      <c r="C29" s="67" t="s">
        <v>1</v>
      </c>
      <c r="D29" s="67">
        <v>6500000</v>
      </c>
      <c r="F29" s="52" t="s">
        <v>72</v>
      </c>
      <c r="G29" s="52">
        <f>G28*1.2</f>
        <v>618</v>
      </c>
      <c r="H29" s="10">
        <f>G29/G28</f>
        <v>1.2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2024-10-24T11:14:26Z</dcterms:modified>
</cp:coreProperties>
</file>