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D2A347A6-32F3-48E4-81F3-0D1AE922638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9" i="1" l="1"/>
  <c r="H29" i="1" s="1"/>
  <c r="D28" i="1"/>
  <c r="H28" i="1" s="1"/>
  <c r="H27" i="1"/>
  <c r="D27" i="1"/>
  <c r="I30" i="1"/>
  <c r="A32" i="1" l="1"/>
  <c r="B20" i="1"/>
  <c r="C30" i="1"/>
  <c r="G29" i="1"/>
  <c r="E13" i="1"/>
  <c r="E12" i="1"/>
  <c r="F7" i="1"/>
  <c r="F29" i="1" l="1"/>
  <c r="C35" i="1"/>
  <c r="C34" i="1"/>
  <c r="H30" i="1" l="1"/>
  <c r="O14" i="1" l="1"/>
  <c r="C33" i="1" l="1"/>
  <c r="C32" i="1"/>
  <c r="B10" i="1"/>
  <c r="B11" i="1" s="1"/>
  <c r="B8" i="1"/>
  <c r="B6" i="1"/>
  <c r="B5" i="1"/>
  <c r="B14" i="1" s="1"/>
  <c r="B12" i="1" l="1"/>
  <c r="B13" i="1" s="1"/>
  <c r="B15" i="1" s="1"/>
  <c r="E35" i="1" l="1"/>
  <c r="E34" i="1"/>
  <c r="E33" i="1"/>
  <c r="E32" i="1"/>
  <c r="B17" i="1"/>
  <c r="B19" i="1" l="1"/>
  <c r="E36" i="1" s="1"/>
  <c r="B18" i="1"/>
  <c r="B21" i="1"/>
  <c r="F27" i="1"/>
  <c r="F28" i="1" l="1"/>
  <c r="G28" i="1"/>
  <c r="F30" i="1"/>
  <c r="G30" i="1"/>
  <c r="I28" i="1" l="1"/>
  <c r="G4" i="1" l="1"/>
  <c r="G27" i="1"/>
  <c r="I27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<sst xmlns="http://schemas.openxmlformats.org/spreadsheetml/2006/main" count="32" uniqueCount="30">
  <si>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</si>
  <si>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</si>
  <si>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</si>
  <si>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</si>
  <si>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</si>
  <si>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</si>
  <si>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</si>
  <si>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</si>
  <si>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</si>
  <si>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</si>
  <si>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</si>
  <si>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</si>
  <si>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</si>
  <si>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</si>
  <si>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</si>
  <si>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</si>
  <si>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</si>
  <si>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</si>
  <si>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</si>
  <si>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</si>
  <si>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</si>
  <si>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</si>
  <si>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</si>
  <si>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DV</t>
  </si>
  <si>
    <t>IGR</t>
  </si>
  <si>
    <t>SBA</t>
  </si>
  <si>
    <t>RV</t>
  </si>
  <si>
    <t>Super Built up area</t>
  </si>
  <si>
    <t>Measurement Carpet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</si>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</sst>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43" fontId="12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5" fillId="2" borderId="1" xfId="0" applyFont="1" applyFill="1" applyBorder="1"/>
    <xf numFmtId="0" fontId="0" fillId="2" borderId="1" xfId="0" applyFont="1" applyFill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17</xdr:col>
      <xdr:colOff>572686</xdr:colOff>
      <xdr:row>44</xdr:row>
      <xdr:rowOff>86907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D7D47F-927A-4E90-A47D-D89CB9F0E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497486" cy="846890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172665</xdr:colOff>
      <xdr:row>44</xdr:row>
      <xdr:rowOff>20223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AA6040-8910-43A1-BE50-0AD5AF01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707065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172665</xdr:colOff>
      <xdr:row>43</xdr:row>
      <xdr:rowOff>172617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3998D6-17ED-4B82-BAB9-24F4FE7D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07065" cy="836411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35</xdr:col>
      <xdr:colOff>248876</xdr:colOff>
      <xdr:row>41</xdr:row>
      <xdr:rowOff>48722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6EC24D0-5584-4A62-AA91-605542F2E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01600" y="0"/>
          <a:ext cx="8783276" cy="7859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5"/>
  <sheetViews>
    <sheetView tabSelected="1" topLeftCell="A8" zoomScaleNormal="100" workbookViewId="0">
      <selection activeCell="G39" sqref="G39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/>
      <c r="B2" s="24"/>
      <c r="C2" s="24"/>
      <c r="D2" s="22"/>
      <c r="E2" s="8"/>
      <c r="F2" s="48"/>
    </row>
    <row r="3" spans="1:17" ht="16.5" x14ac:dyDescent="0.3">
      <c r="A3" s="16" t="s">
        <v>0</v>
      </c>
      <c r="B3" s="25">
        <v>7500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2500</v>
      </c>
      <c r="C4" s="17"/>
      <c r="D4" s="17"/>
      <c r="E4">
        <v>1989</v>
      </c>
      <c r="F4" s="3">
        <v>2024</v>
      </c>
      <c r="G4" s="4">
        <f>F4-E4</f>
        <v>35</v>
      </c>
      <c r="L4" s="24"/>
    </row>
    <row r="5" spans="1:17" ht="16.5" x14ac:dyDescent="0.3">
      <c r="A5" s="16" t="s">
        <v>2</v>
      </c>
      <c r="B5" s="25">
        <f>B3-B4</f>
        <v>5000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2500</v>
      </c>
      <c r="C6" s="17"/>
      <c r="D6" s="17"/>
      <c r="E6" s="36" t="s">
        <v>22</v>
      </c>
      <c r="F6" s="8" t="s">
        <v>27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35</v>
      </c>
      <c r="C7" s="20"/>
      <c r="D7" s="20"/>
      <c r="F7" s="3">
        <f>30.6*10.764</f>
        <v>329.3784</v>
      </c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25</v>
      </c>
      <c r="C8" s="20"/>
      <c r="D8" s="20"/>
      <c r="F8" s="3"/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F9" s="29"/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52.5</v>
      </c>
      <c r="C10" s="20"/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0.52500000000000002</v>
      </c>
      <c r="C11" s="33"/>
      <c r="D11" s="33"/>
      <c r="E11" s="44" t="s">
        <v>28</v>
      </c>
      <c r="F11" s="44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1312.5</v>
      </c>
      <c r="C12" s="21"/>
      <c r="D12" s="21"/>
      <c r="E12" s="10">
        <f>222+30</f>
        <v>252</v>
      </c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1187.5</v>
      </c>
      <c r="C13" s="21"/>
      <c r="D13" s="21"/>
      <c r="E13" s="10">
        <f>E12*1.2</f>
        <v>302.39999999999998</v>
      </c>
      <c r="F13" s="10"/>
      <c r="K13" s="13"/>
      <c r="L13" s="55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5000</v>
      </c>
      <c r="C14" s="17"/>
      <c r="D14" s="17"/>
      <c r="E14" s="10"/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6187.5</v>
      </c>
      <c r="C15" s="17"/>
      <c r="D15" s="17"/>
      <c r="E15" s="10"/>
      <c r="F15" s="10"/>
      <c r="K15" s="13"/>
      <c r="L15" s="31"/>
      <c r="M15" s="31"/>
    </row>
    <row r="16" spans="1:17" ht="16.5" x14ac:dyDescent="0.3">
      <c r="A16" s="16" t="s">
        <v>21</v>
      </c>
      <c r="B16" s="22">
        <v>329</v>
      </c>
      <c r="C16" s="34"/>
      <c r="D16" s="16"/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2035687.5</v>
      </c>
      <c r="C17" s="23"/>
      <c r="D17" s="50"/>
      <c r="E17" s="46"/>
      <c r="F17" s="46"/>
      <c r="I17" s="5"/>
      <c r="J17" s="32"/>
      <c r="K17" s="5"/>
      <c r="L17" s="6"/>
      <c r="N17" s="6"/>
    </row>
    <row r="18" spans="1:14" ht="16.5" x14ac:dyDescent="0.3">
      <c r="A18" s="34" t="s">
        <v>26</v>
      </c>
      <c r="B18" s="23">
        <f>B17*0.9</f>
        <v>1832118.75</v>
      </c>
      <c r="C18" s="23"/>
      <c r="D18" s="50"/>
      <c r="E18" s="46"/>
      <c r="F18" s="46"/>
      <c r="I18" s="5"/>
      <c r="J18" s="32"/>
      <c r="K18" s="5"/>
      <c r="L18" s="6"/>
      <c r="N18" s="6"/>
    </row>
    <row r="19" spans="1:14" s="41" customFormat="1" ht="16.5" x14ac:dyDescent="0.3">
      <c r="A19" s="42" t="s">
        <v>23</v>
      </c>
      <c r="B19" s="37">
        <f>B17*0.8</f>
        <v>1628550</v>
      </c>
      <c r="C19" s="37"/>
      <c r="D19" s="43"/>
      <c r="E19" s="45"/>
      <c r="F19" s="45"/>
      <c r="I19" s="38"/>
      <c r="J19" s="39"/>
      <c r="K19" s="38"/>
      <c r="L19" s="40"/>
      <c r="N19" s="40"/>
    </row>
    <row r="20" spans="1:14" s="41" customFormat="1" ht="16.5" x14ac:dyDescent="0.3">
      <c r="A20" s="42" t="s">
        <v>12</v>
      </c>
      <c r="B20" s="37">
        <f>329*B4</f>
        <v>822500</v>
      </c>
      <c r="C20" s="43"/>
      <c r="D20" s="43"/>
      <c r="E20" s="45"/>
      <c r="F20" s="45"/>
      <c r="I20" s="40"/>
      <c r="J20" s="38"/>
    </row>
    <row r="21" spans="1:14" ht="16.5" x14ac:dyDescent="0.3">
      <c r="A21" s="22" t="s">
        <v>16</v>
      </c>
      <c r="B21" s="23">
        <f>B17*0.03/12</f>
        <v>5089.21875</v>
      </c>
      <c r="C21" s="23"/>
      <c r="D21" s="50"/>
      <c r="E21" s="46"/>
      <c r="F21" s="46"/>
      <c r="I21" s="6"/>
      <c r="J21" s="5"/>
    </row>
    <row r="22" spans="1:14" x14ac:dyDescent="0.25">
      <c r="A22" s="30"/>
      <c r="B22" s="47"/>
      <c r="C22" s="30"/>
      <c r="D22" s="30"/>
      <c r="E22" s="49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250</v>
      </c>
      <c r="C27" s="8">
        <v>300</v>
      </c>
      <c r="D27" s="8">
        <f>C27*1.2</f>
        <v>360</v>
      </c>
      <c r="E27" s="8">
        <v>2200000</v>
      </c>
      <c r="F27" s="10">
        <f t="shared" ref="F27:F30" si="0">E27/B27</f>
        <v>8800</v>
      </c>
      <c r="G27" s="10">
        <f>E27/C27</f>
        <v>7333.333333333333</v>
      </c>
      <c r="H27" s="10">
        <f>E27/D27</f>
        <v>6111.1111111111113</v>
      </c>
      <c r="I27" s="8">
        <f>C27/B27</f>
        <v>1.2</v>
      </c>
      <c r="J27" s="15"/>
    </row>
    <row r="28" spans="1:14" ht="17.25" x14ac:dyDescent="0.3">
      <c r="B28" s="9"/>
      <c r="C28" s="8">
        <v>350</v>
      </c>
      <c r="D28" s="8">
        <f>C28*1.2</f>
        <v>420</v>
      </c>
      <c r="E28" s="8">
        <v>2500000</v>
      </c>
      <c r="F28" s="10" t="e">
        <f t="shared" si="0"/>
        <v>#DIV/0!</v>
      </c>
      <c r="G28" s="10">
        <f>E28/C28</f>
        <v>7142.8571428571431</v>
      </c>
      <c r="H28" s="10">
        <f>E28/D28</f>
        <v>5952.3809523809523</v>
      </c>
      <c r="I28" s="8" t="e">
        <f>C28/B28</f>
        <v>#DIV/0!</v>
      </c>
      <c r="J28" s="15"/>
    </row>
    <row r="29" spans="1:14" ht="17.25" x14ac:dyDescent="0.3">
      <c r="B29" s="9"/>
      <c r="C29" s="8">
        <v>350</v>
      </c>
      <c r="D29" s="8">
        <f>C29*1.2</f>
        <v>420</v>
      </c>
      <c r="E29" s="8">
        <v>2900000</v>
      </c>
      <c r="F29" s="10" t="e">
        <f t="shared" si="0"/>
        <v>#DIV/0!</v>
      </c>
      <c r="G29" s="10">
        <f>E29/C29</f>
        <v>8285.7142857142862</v>
      </c>
      <c r="H29" s="10">
        <f>E29/D29</f>
        <v>6904.7619047619046</v>
      </c>
      <c r="I29" s="8"/>
      <c r="J29" s="15"/>
    </row>
    <row r="30" spans="1:14" x14ac:dyDescent="0.25">
      <c r="B30" s="9">
        <v>450</v>
      </c>
      <c r="C30" s="8">
        <f>B30*1.2</f>
        <v>540</v>
      </c>
      <c r="D30" s="8">
        <v>600</v>
      </c>
      <c r="E30" s="10">
        <v>4000000</v>
      </c>
      <c r="F30" s="10">
        <f t="shared" si="0"/>
        <v>8888.8888888888887</v>
      </c>
      <c r="G30" s="10">
        <f t="shared" ref="G30" si="1">E30/C30</f>
        <v>7407.4074074074078</v>
      </c>
      <c r="H30" s="10">
        <f>E30/D30</f>
        <v>6666.666666666667</v>
      </c>
      <c r="I30" s="8">
        <f>D30/C30</f>
        <v>1.1111111111111112</v>
      </c>
    </row>
    <row r="31" spans="1:14" x14ac:dyDescent="0.25">
      <c r="A31" t="s">
        <v>29</v>
      </c>
      <c r="B31" s="7" t="s">
        <v>24</v>
      </c>
    </row>
    <row r="32" spans="1:14" ht="15.75" x14ac:dyDescent="0.25">
      <c r="A32" s="53">
        <f>41.82*10.764</f>
        <v>450.15047999999996</v>
      </c>
      <c r="B32" s="54">
        <v>3015000</v>
      </c>
      <c r="C32" s="51">
        <f t="shared" ref="C32:C35" si="2">B32/A32</f>
        <v>6697.760268966058</v>
      </c>
      <c r="D32" s="51"/>
      <c r="E32" s="52">
        <f>B15/C32</f>
        <v>0.92381628358208956</v>
      </c>
      <c r="F32" s="51"/>
      <c r="G32" s="51"/>
      <c r="I32" s="6"/>
    </row>
    <row r="33" spans="1:9" ht="15.75" x14ac:dyDescent="0.25">
      <c r="A33" s="53">
        <v>329</v>
      </c>
      <c r="B33" s="54">
        <v>1800000</v>
      </c>
      <c r="C33" s="51">
        <f t="shared" si="2"/>
        <v>5471.1246200607902</v>
      </c>
      <c r="D33" s="51"/>
      <c r="E33" s="52">
        <f>B15/C33</f>
        <v>1.1309374999999999</v>
      </c>
      <c r="F33" s="51"/>
      <c r="G33" s="51"/>
      <c r="I33" s="6"/>
    </row>
    <row r="34" spans="1:9" ht="15.75" x14ac:dyDescent="0.25">
      <c r="A34" s="27"/>
      <c r="C34" s="51" t="e">
        <f t="shared" si="2"/>
        <v>#DIV/0!</v>
      </c>
      <c r="E34" s="52" t="e">
        <f>B15/C34</f>
        <v>#DIV/0!</v>
      </c>
      <c r="I34" s="6"/>
    </row>
    <row r="35" spans="1:9" ht="15.75" x14ac:dyDescent="0.25">
      <c r="A35" s="27"/>
      <c r="C35" s="51" t="e">
        <f t="shared" si="2"/>
        <v>#DIV/0!</v>
      </c>
      <c r="E35" s="52" t="e">
        <f>B15/C35</f>
        <v>#DIV/0!</v>
      </c>
    </row>
    <row r="36" spans="1:9" x14ac:dyDescent="0.25">
      <c r="E36" s="52" t="e">
        <f>B19/C36</f>
        <v>#DIV/0!</v>
      </c>
    </row>
    <row r="55" spans="3:5" x14ac:dyDescent="0.25">
      <c r="C55" s="6"/>
      <c r="D55" s="6"/>
      <c r="E5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L1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G1" workbookViewId="0">
      <selection activeCell="V1" sqref="V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2024-10-26T07:40:59Z</dcterms:modified>
</cp:coreProperties>
</file>