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Kandivali (East)\Shashikant Hari Pawar\"/>
    </mc:Choice>
  </mc:AlternateContent>
  <xr:revisionPtr revIDLastSave="0" documentId="13_ncr:1_{3FB94ABE-8882-48F8-8A63-23E59341A04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R25" i="4" l="1"/>
  <c r="R24" i="4"/>
  <c r="R23" i="4"/>
  <c r="R22" i="4"/>
  <c r="R21" i="4"/>
  <c r="I18" i="4" l="1"/>
  <c r="Q14" i="4" l="1"/>
  <c r="U8" i="4"/>
  <c r="U9" i="4"/>
  <c r="U10" i="4"/>
  <c r="U7" i="4"/>
  <c r="P10" i="4" l="1"/>
  <c r="P8" i="4"/>
  <c r="P7" i="4"/>
  <c r="H20" i="4"/>
  <c r="P12" i="4" l="1"/>
  <c r="Q11" i="4"/>
  <c r="Q10" i="4"/>
  <c r="Q9" i="4"/>
  <c r="Q8" i="4"/>
  <c r="Q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U11" i="4" s="1"/>
  <c r="F12" i="4"/>
  <c r="U12" i="4" s="1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U13" i="4" s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<sst xmlns="http://schemas.openxmlformats.org/spreadsheetml/2006/main" count="30" uniqueCount="27">
  <si>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</si>
  <si>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</si>
  <si>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</si>
  <si>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</si>
  <si>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</si>
  <si>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</si>
  <si>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</si>
  <si>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</si>
  <si>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</si>
  <si>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</si>
  <si>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</si>
  <si>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</si>
  <si>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</si>
  <si>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 I 302 Gokul Galexy 1,2,3,4 Co-op HSG Soc Ltd Thanku Complex Kandivali East </t>
  </si>
  <si>
    <t>fmv</t>
  </si>
  <si>
    <t>draft - 68 lakhs</t>
  </si>
  <si>
    <t>04.04.24</t>
  </si>
  <si>
    <t>18.07.23</t>
  </si>
  <si>
    <t>26.07.24</t>
  </si>
  <si>
    <t>24.04.23</t>
  </si>
  <si>
    <t>oc - 1993</t>
  </si>
  <si>
    <t>21.08.24</t>
  </si>
  <si>
    <t>04.10.24</t>
  </si>
  <si>
    <t>bua</t>
  </si>
  <si>
    <t>rate</t>
  </si>
  <si>
    <t>mca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</si>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</sst>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EEBD7-06FB-46E5-9DFC-5BA486253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11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2F0FF7-408F-4B3C-A8E9-0B09B1D6A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66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563245</xdr:colOff>
      <xdr:row>47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7CA04C-DB9F-458A-9D7F-83CFFAB80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97645" cy="864990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46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BE02F4-0113-4B62-9436-2357A5F5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6582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FA6AF1-5CC7-4E33-9828-1E04D30F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B6771-E97F-4688-88DC-AC468FB14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BCB02-EA61-4C3E-B504-5712FCDD9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9E50C0-0D17-4193-9EC2-DD2118BF0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563245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31E4B-9835-4225-965C-9929B59B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97645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058030-9D85-475A-9800-8124FFA8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2106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C3F29-3F53-423A-AF9A-F01841F09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3249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47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6BA398-1726-4878-9587-AB249DDB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67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F3193C-ADED-4966-8DBA-C8B70927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896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415</v>
      </c>
      <c r="C2" s="4">
        <f>B2*1.2</f>
        <v>498</v>
      </c>
      <c r="D2" s="4">
        <f t="shared" ref="D2:D13" si="2">C2*1.2</f>
        <v>597.6</v>
      </c>
      <c r="E2" s="5">
        <f t="shared" ref="E2:E13" si="3">R2</f>
        <v>9000000</v>
      </c>
      <c r="F2" s="10">
        <f t="shared" ref="F2:F13" si="4">ROUND((E2/B2),0)</f>
        <v>21687</v>
      </c>
      <c r="G2" s="10">
        <f t="shared" ref="G2:G13" si="5">ROUND((E2/C2),0)</f>
        <v>18072</v>
      </c>
      <c r="H2" s="10">
        <f t="shared" ref="H2:H13" si="6">ROUND((E2/D2),0)</f>
        <v>15060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415</v>
      </c>
      <c r="R2" s="2">
        <v>9000000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410</v>
      </c>
      <c r="C3" s="4">
        <f t="shared" ref="C3:C15" si="9">B3*1.2</f>
        <v>492</v>
      </c>
      <c r="D3" s="4">
        <f t="shared" si="2"/>
        <v>590.4</v>
      </c>
      <c r="E3" s="15">
        <f t="shared" si="3"/>
        <v>9500000</v>
      </c>
      <c r="F3" s="10">
        <f t="shared" si="4"/>
        <v>23171</v>
      </c>
      <c r="G3" s="10">
        <f t="shared" si="5"/>
        <v>19309</v>
      </c>
      <c r="H3" s="10">
        <f t="shared" si="6"/>
        <v>16091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410</v>
      </c>
      <c r="R3" s="2">
        <v>9500000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5">
        <f t="shared" si="3"/>
        <v>10000000</v>
      </c>
      <c r="F4" s="10">
        <f t="shared" si="4"/>
        <v>24390</v>
      </c>
      <c r="G4" s="10">
        <f t="shared" si="5"/>
        <v>20325</v>
      </c>
      <c r="H4" s="10">
        <f t="shared" si="6"/>
        <v>16938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410</v>
      </c>
      <c r="R4" s="2">
        <v>10000000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410</v>
      </c>
      <c r="C5" s="4">
        <f t="shared" si="9"/>
        <v>492</v>
      </c>
      <c r="D5" s="4">
        <f t="shared" si="2"/>
        <v>590.4</v>
      </c>
      <c r="E5" s="15">
        <f t="shared" si="3"/>
        <v>9500000</v>
      </c>
      <c r="F5" s="10">
        <f t="shared" si="4"/>
        <v>23171</v>
      </c>
      <c r="G5" s="10">
        <f t="shared" si="5"/>
        <v>19309</v>
      </c>
      <c r="H5" s="10">
        <f t="shared" si="6"/>
        <v>16091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410</v>
      </c>
      <c r="R5" s="2">
        <v>9500000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423</v>
      </c>
      <c r="C6" s="4">
        <f t="shared" si="9"/>
        <v>507.59999999999997</v>
      </c>
      <c r="D6" s="4">
        <f t="shared" si="2"/>
        <v>609.11999999999989</v>
      </c>
      <c r="E6" s="15">
        <f t="shared" si="3"/>
        <v>9700000</v>
      </c>
      <c r="F6" s="10">
        <f t="shared" si="4"/>
        <v>22931</v>
      </c>
      <c r="G6" s="10">
        <f t="shared" si="5"/>
        <v>19110</v>
      </c>
      <c r="H6" s="10">
        <f t="shared" si="6"/>
        <v>15925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423</v>
      </c>
      <c r="R6" s="2">
        <v>9700000</v>
      </c>
      <c r="S6" s="8"/>
      <c r="T6" s="8"/>
    </row>
    <row r="7" spans="1:21" x14ac:dyDescent="0.25">
      <c r="A7" s="4">
        <f t="shared" si="0"/>
        <v>0</v>
      </c>
      <c r="B7" s="4">
        <f t="shared" si="1"/>
        <v>423.11489999999998</v>
      </c>
      <c r="C7" s="4">
        <f t="shared" si="9"/>
        <v>507.73787999999996</v>
      </c>
      <c r="D7" s="4">
        <f t="shared" si="2"/>
        <v>609.28545599999995</v>
      </c>
      <c r="E7" s="15">
        <f t="shared" si="3"/>
        <v>8450000</v>
      </c>
      <c r="F7" s="10">
        <f t="shared" si="4"/>
        <v>19971</v>
      </c>
      <c r="G7" s="10">
        <f t="shared" si="5"/>
        <v>16642</v>
      </c>
      <c r="H7" s="10">
        <f t="shared" si="6"/>
        <v>13869</v>
      </c>
      <c r="I7" s="4" t="e">
        <f>#REF!</f>
        <v>#REF!</v>
      </c>
      <c r="J7" s="4" t="str">
        <f t="shared" si="7"/>
        <v>26.07.24</v>
      </c>
      <c r="O7">
        <v>0</v>
      </c>
      <c r="P7">
        <f>47.17*10.764</f>
        <v>507.73787999999996</v>
      </c>
      <c r="Q7">
        <f t="shared" ref="Q7:Q11" si="10">P7/1.2</f>
        <v>423.11489999999998</v>
      </c>
      <c r="R7" s="2">
        <v>8450000</v>
      </c>
      <c r="S7" s="8" t="s">
        <v>18</v>
      </c>
      <c r="T7" s="8"/>
      <c r="U7">
        <f>F7*1.1</f>
        <v>21968.100000000002</v>
      </c>
    </row>
    <row r="8" spans="1:21" x14ac:dyDescent="0.25">
      <c r="A8" s="4">
        <f t="shared" si="0"/>
        <v>0</v>
      </c>
      <c r="B8" s="4">
        <f t="shared" si="1"/>
        <v>525.19349999999997</v>
      </c>
      <c r="C8" s="4">
        <f t="shared" si="9"/>
        <v>630.23219999999992</v>
      </c>
      <c r="D8" s="4">
        <f t="shared" si="2"/>
        <v>756.27863999999988</v>
      </c>
      <c r="E8" s="15">
        <f t="shared" si="3"/>
        <v>12100000</v>
      </c>
      <c r="F8" s="10">
        <f t="shared" si="4"/>
        <v>23039</v>
      </c>
      <c r="G8" s="10">
        <f t="shared" si="5"/>
        <v>19199</v>
      </c>
      <c r="H8" s="10">
        <f t="shared" si="6"/>
        <v>15999</v>
      </c>
      <c r="I8" s="4" t="e">
        <f>#REF!</f>
        <v>#REF!</v>
      </c>
      <c r="J8" s="4" t="str">
        <f t="shared" si="7"/>
        <v>04.04.24</v>
      </c>
      <c r="O8">
        <v>0</v>
      </c>
      <c r="P8">
        <f>58.55*10.764</f>
        <v>630.23219999999992</v>
      </c>
      <c r="Q8">
        <f t="shared" si="10"/>
        <v>525.19349999999997</v>
      </c>
      <c r="R8" s="2">
        <v>12100000</v>
      </c>
      <c r="S8" s="8" t="s">
        <v>16</v>
      </c>
      <c r="T8" s="8"/>
      <c r="U8">
        <f t="shared" ref="U8:U13" si="11">F8*1.1</f>
        <v>25342.9</v>
      </c>
    </row>
    <row r="9" spans="1:21" x14ac:dyDescent="0.25">
      <c r="A9" s="4">
        <f t="shared" si="0"/>
        <v>0</v>
      </c>
      <c r="B9" s="4">
        <f t="shared" si="1"/>
        <v>422.5</v>
      </c>
      <c r="C9" s="4">
        <f t="shared" si="9"/>
        <v>507</v>
      </c>
      <c r="D9" s="4">
        <f t="shared" si="2"/>
        <v>608.4</v>
      </c>
      <c r="E9" s="15">
        <f t="shared" si="3"/>
        <v>9000000</v>
      </c>
      <c r="F9" s="10">
        <f t="shared" si="4"/>
        <v>21302</v>
      </c>
      <c r="G9" s="10">
        <f t="shared" si="5"/>
        <v>17751</v>
      </c>
      <c r="H9" s="10">
        <f t="shared" si="6"/>
        <v>14793</v>
      </c>
      <c r="I9" s="4" t="e">
        <f>#REF!</f>
        <v>#REF!</v>
      </c>
      <c r="J9" s="4" t="str">
        <f t="shared" si="7"/>
        <v>18.07.23</v>
      </c>
      <c r="O9">
        <v>0</v>
      </c>
      <c r="P9">
        <v>507</v>
      </c>
      <c r="Q9">
        <f t="shared" si="10"/>
        <v>422.5</v>
      </c>
      <c r="R9" s="2">
        <v>9000000</v>
      </c>
      <c r="S9" s="8" t="s">
        <v>17</v>
      </c>
      <c r="T9" s="8"/>
      <c r="U9">
        <f t="shared" si="11"/>
        <v>23432.2</v>
      </c>
    </row>
    <row r="10" spans="1:21" x14ac:dyDescent="0.25">
      <c r="A10" s="4">
        <f t="shared" si="0"/>
        <v>0</v>
      </c>
      <c r="B10" s="4">
        <f t="shared" si="1"/>
        <v>305.15940000000001</v>
      </c>
      <c r="C10" s="4">
        <f t="shared" si="9"/>
        <v>366.19128000000001</v>
      </c>
      <c r="D10" s="4">
        <f t="shared" si="2"/>
        <v>439.42953599999998</v>
      </c>
      <c r="E10" s="15">
        <f t="shared" si="3"/>
        <v>6235000</v>
      </c>
      <c r="F10" s="10">
        <f t="shared" si="4"/>
        <v>20432</v>
      </c>
      <c r="G10" s="10">
        <f t="shared" si="5"/>
        <v>17027</v>
      </c>
      <c r="H10" s="10">
        <f t="shared" si="6"/>
        <v>14189</v>
      </c>
      <c r="I10" s="4" t="e">
        <f>#REF!</f>
        <v>#REF!</v>
      </c>
      <c r="J10" s="4" t="str">
        <f t="shared" si="7"/>
        <v>24.04.23</v>
      </c>
      <c r="O10">
        <v>0</v>
      </c>
      <c r="P10">
        <f>34.02*10.764</f>
        <v>366.19128000000001</v>
      </c>
      <c r="Q10">
        <f t="shared" si="10"/>
        <v>305.15940000000001</v>
      </c>
      <c r="R10" s="2">
        <v>6235000</v>
      </c>
      <c r="S10" s="8" t="s">
        <v>19</v>
      </c>
      <c r="T10" s="8"/>
      <c r="U10">
        <f t="shared" si="11"/>
        <v>22475.200000000001</v>
      </c>
    </row>
    <row r="11" spans="1:21" x14ac:dyDescent="0.25">
      <c r="A11" s="4">
        <f t="shared" si="0"/>
        <v>0</v>
      </c>
      <c r="B11" s="4">
        <f t="shared" si="1"/>
        <v>333.33333333333337</v>
      </c>
      <c r="C11" s="4">
        <f t="shared" si="9"/>
        <v>400.00000000000006</v>
      </c>
      <c r="D11" s="4">
        <f t="shared" si="2"/>
        <v>480.00000000000006</v>
      </c>
      <c r="E11" s="15">
        <f t="shared" si="3"/>
        <v>9500000</v>
      </c>
      <c r="F11" s="10">
        <f t="shared" si="4"/>
        <v>28500</v>
      </c>
      <c r="G11" s="14">
        <f t="shared" si="5"/>
        <v>23750</v>
      </c>
      <c r="H11" s="10">
        <f t="shared" si="6"/>
        <v>19792</v>
      </c>
      <c r="I11" s="4" t="e">
        <f>#REF!</f>
        <v>#REF!</v>
      </c>
      <c r="J11" s="4">
        <f t="shared" si="7"/>
        <v>0</v>
      </c>
      <c r="O11">
        <v>0</v>
      </c>
      <c r="P11">
        <v>400</v>
      </c>
      <c r="Q11">
        <f t="shared" si="10"/>
        <v>333.33333333333337</v>
      </c>
      <c r="R11" s="2">
        <v>9500000</v>
      </c>
      <c r="S11" s="8"/>
      <c r="T11" s="8"/>
      <c r="U11">
        <f t="shared" si="11"/>
        <v>31350.000000000004</v>
      </c>
    </row>
    <row r="12" spans="1:21" x14ac:dyDescent="0.25">
      <c r="A12" s="4">
        <f t="shared" si="0"/>
        <v>0</v>
      </c>
      <c r="B12" s="4">
        <f t="shared" si="1"/>
        <v>413</v>
      </c>
      <c r="C12" s="4">
        <f t="shared" si="9"/>
        <v>495.59999999999997</v>
      </c>
      <c r="D12" s="4">
        <f t="shared" si="2"/>
        <v>594.71999999999991</v>
      </c>
      <c r="E12" s="15">
        <f t="shared" si="3"/>
        <v>10500000</v>
      </c>
      <c r="F12" s="10">
        <f t="shared" si="4"/>
        <v>25424</v>
      </c>
      <c r="G12" s="10">
        <f t="shared" si="5"/>
        <v>21186</v>
      </c>
      <c r="H12" s="10">
        <f t="shared" si="6"/>
        <v>17655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413</v>
      </c>
      <c r="R12" s="2">
        <v>10500000</v>
      </c>
      <c r="S12" s="8"/>
      <c r="T12" s="8"/>
      <c r="U12">
        <f t="shared" si="11"/>
        <v>27966.400000000001</v>
      </c>
    </row>
    <row r="13" spans="1:21" x14ac:dyDescent="0.25">
      <c r="A13" s="4">
        <f t="shared" si="0"/>
        <v>0</v>
      </c>
      <c r="B13" s="4">
        <f t="shared" si="1"/>
        <v>430</v>
      </c>
      <c r="C13" s="4">
        <f t="shared" si="9"/>
        <v>516</v>
      </c>
      <c r="D13" s="4">
        <f t="shared" si="2"/>
        <v>619.19999999999993</v>
      </c>
      <c r="E13" s="15">
        <f t="shared" si="3"/>
        <v>12000000</v>
      </c>
      <c r="F13" s="10">
        <f t="shared" si="4"/>
        <v>27907</v>
      </c>
      <c r="G13" s="14">
        <f t="shared" si="5"/>
        <v>23256</v>
      </c>
      <c r="H13" s="10">
        <f t="shared" si="6"/>
        <v>19380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v>430</v>
      </c>
      <c r="R13" s="2">
        <v>12000000</v>
      </c>
      <c r="S13" s="8"/>
      <c r="T13" s="8"/>
      <c r="U13">
        <f t="shared" si="11"/>
        <v>30697.7</v>
      </c>
    </row>
    <row r="14" spans="1:21" x14ac:dyDescent="0.25">
      <c r="A14" s="4">
        <f t="shared" si="0"/>
        <v>0</v>
      </c>
      <c r="B14" s="4">
        <f t="shared" si="1"/>
        <v>366.66666666666669</v>
      </c>
      <c r="C14" s="4">
        <f t="shared" si="9"/>
        <v>440</v>
      </c>
      <c r="D14" s="4">
        <f t="shared" ref="D14:D15" si="13">C14*1.2</f>
        <v>528</v>
      </c>
      <c r="E14" s="5">
        <f t="shared" ref="E14:E15" si="14">R14</f>
        <v>9800000</v>
      </c>
      <c r="F14" s="10">
        <f t="shared" ref="F14:F15" si="15">ROUND((E14/B14),0)</f>
        <v>26727</v>
      </c>
      <c r="G14" s="14">
        <f t="shared" ref="G14:G15" si="16">ROUND((E14/C14),0)</f>
        <v>22273</v>
      </c>
      <c r="H14" s="4">
        <f t="shared" ref="H14:H15" si="17">ROUND((E14/D14),0)</f>
        <v>18561</v>
      </c>
      <c r="I14" s="4" t="e">
        <f>#REF!</f>
        <v>#REF!</v>
      </c>
      <c r="J14" s="4" t="str">
        <f t="shared" ref="J14:J15" si="18">S14</f>
        <v>04.10.24</v>
      </c>
      <c r="O14">
        <v>0</v>
      </c>
      <c r="P14">
        <v>440</v>
      </c>
      <c r="Q14">
        <f>P14/1.2</f>
        <v>366.66666666666669</v>
      </c>
      <c r="R14" s="2">
        <v>9800000</v>
      </c>
      <c r="S14" s="8" t="s">
        <v>22</v>
      </c>
      <c r="T14" s="8"/>
    </row>
    <row r="15" spans="1:21" x14ac:dyDescent="0.25">
      <c r="A15" s="4">
        <f t="shared" si="0"/>
        <v>0</v>
      </c>
      <c r="B15" s="4">
        <f t="shared" si="1"/>
        <v>412</v>
      </c>
      <c r="C15" s="4">
        <f t="shared" si="9"/>
        <v>494.4</v>
      </c>
      <c r="D15" s="4">
        <f t="shared" si="13"/>
        <v>593.28</v>
      </c>
      <c r="E15" s="5">
        <f t="shared" si="14"/>
        <v>9500000</v>
      </c>
      <c r="F15" s="10">
        <f t="shared" si="15"/>
        <v>23058</v>
      </c>
      <c r="G15" s="4">
        <f t="shared" si="16"/>
        <v>19215</v>
      </c>
      <c r="H15" s="4">
        <f t="shared" si="17"/>
        <v>16013</v>
      </c>
      <c r="I15" s="4" t="e">
        <f>#REF!</f>
        <v>#REF!</v>
      </c>
      <c r="J15" s="4" t="str">
        <f t="shared" si="18"/>
        <v>21.08.24</v>
      </c>
      <c r="O15">
        <v>0</v>
      </c>
      <c r="P15">
        <f t="shared" ref="P15" si="19">O15/1.2</f>
        <v>0</v>
      </c>
      <c r="Q15">
        <v>412</v>
      </c>
      <c r="R15" s="2">
        <v>9500000</v>
      </c>
      <c r="S15" s="8" t="s">
        <v>21</v>
      </c>
      <c r="T15" s="8"/>
    </row>
    <row r="16" spans="1:21" x14ac:dyDescent="0.25">
      <c r="F16" s="8"/>
    </row>
    <row r="17" spans="6:24" x14ac:dyDescent="0.25">
      <c r="F17" s="8"/>
      <c r="G17" t="s">
        <v>13</v>
      </c>
    </row>
    <row r="18" spans="6:24" x14ac:dyDescent="0.25">
      <c r="G18" t="s">
        <v>23</v>
      </c>
      <c r="H18">
        <v>225</v>
      </c>
      <c r="I18">
        <f>H18/1.2</f>
        <v>187.5</v>
      </c>
    </row>
    <row r="19" spans="6:24" x14ac:dyDescent="0.25">
      <c r="G19" t="s">
        <v>24</v>
      </c>
      <c r="H19" s="11">
        <v>23000</v>
      </c>
    </row>
    <row r="20" spans="6:24" x14ac:dyDescent="0.25">
      <c r="G20" t="s">
        <v>14</v>
      </c>
      <c r="H20">
        <f>H19*H18</f>
        <v>5175000</v>
      </c>
      <c r="P20" t="s">
        <v>25</v>
      </c>
    </row>
    <row r="21" spans="6:24" x14ac:dyDescent="0.25">
      <c r="P21">
        <v>15</v>
      </c>
      <c r="Q21">
        <v>10</v>
      </c>
      <c r="R21">
        <f>Q21*P21</f>
        <v>150</v>
      </c>
    </row>
    <row r="22" spans="6:24" x14ac:dyDescent="0.25">
      <c r="G22" s="6"/>
      <c r="H22" s="6"/>
      <c r="P22">
        <v>8</v>
      </c>
      <c r="Q22">
        <v>8</v>
      </c>
      <c r="R22">
        <f t="shared" ref="R22:R24" si="20">Q22*P22</f>
        <v>64</v>
      </c>
    </row>
    <row r="23" spans="6:24" x14ac:dyDescent="0.25">
      <c r="G23" t="s">
        <v>15</v>
      </c>
      <c r="I23" t="s">
        <v>20</v>
      </c>
      <c r="P23">
        <v>8</v>
      </c>
      <c r="Q23">
        <v>10.56</v>
      </c>
      <c r="R23">
        <f t="shared" si="20"/>
        <v>84.48</v>
      </c>
    </row>
    <row r="24" spans="6:24" x14ac:dyDescent="0.25">
      <c r="I24" s="16" t="s">
        <v>26</v>
      </c>
      <c r="P24" s="11">
        <v>7</v>
      </c>
      <c r="Q24" s="11">
        <v>4</v>
      </c>
      <c r="R24">
        <f t="shared" si="20"/>
        <v>28</v>
      </c>
      <c r="T24" s="11"/>
      <c r="U24" s="11"/>
      <c r="V24" s="11"/>
      <c r="W24" s="11"/>
      <c r="X24" s="11"/>
    </row>
    <row r="25" spans="6:24" x14ac:dyDescent="0.25">
      <c r="P25" s="11"/>
      <c r="Q25" s="13"/>
      <c r="R25" s="13">
        <f>SUM(R21:R24)</f>
        <v>326.48</v>
      </c>
      <c r="T25" s="13"/>
      <c r="U25" s="13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8" sqref="B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DE733-067A-4BC9-8B8B-B794711E54B1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2024-10-25T10:27:56Z</dcterms:modified>
</cp:coreProperties>
</file>