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Kandivali (East)\Shashikant Hari Pawar\"/>
    </mc:Choice>
  </mc:AlternateContent>
  <xr:revisionPtr revIDLastSave="0" documentId="13_ncr:1_{EE721EFC-31A9-438E-9194-8E4B8B963F3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U7" i="4"/>
  <c r="P8" i="4"/>
  <c r="P7" i="4"/>
  <c r="H20" i="4"/>
  <c r="Q12" i="4" l="1"/>
  <c r="P12" i="4"/>
  <c r="P11" i="4"/>
  <c r="Q11" i="4" s="1"/>
  <c r="Q10" i="4"/>
  <c r="Q9" i="4"/>
  <c r="Q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<sst xmlns="http://schemas.openxmlformats.org/spreadsheetml/2006/main" count="25" uniqueCount="22">
  <si>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</si>
  <si>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</si>
  <si>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</si>
  <si>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</si>
  <si>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</si>
  <si>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</si>
  <si>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</si>
  <si>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</si>
  <si>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</si>
  <si>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</si>
  <si>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</si>
  <si>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</si>
  <si>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</si>
  <si>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 I 302 Gokul Galexy 1,2,3,4 Co-op HSG Soc Ltd Thanku Complex Kandivali East </t>
  </si>
  <si>
    <t>ca</t>
  </si>
  <si>
    <t>rate on ca</t>
  </si>
  <si>
    <t>fmv</t>
  </si>
  <si>
    <t>draft - 68 lakhs</t>
  </si>
  <si>
    <t>04.04.24</t>
  </si>
  <si>
    <t>18.07.23</t>
  </si>
  <si>
    <t>26.07.24</t>
  </si>
  <si>
    <t>24.04.23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</si>
</sst>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EBD7-06FB-46E5-9DFC-5BA48625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B6771-E97F-4688-88DC-AC468FB1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BCB02-EA61-4C3E-B504-5712FCDD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E50C0-0D17-4193-9EC2-DD2118BF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563245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31E4B-9835-4225-965C-9929B59B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97645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58030-9D85-475A-9800-8124FFA8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1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C3F29-3F53-423A-AF9A-F01841F0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24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6BA398-1726-4878-9587-AB249DDB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3193C-ADED-4966-8DBA-C8B70927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96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415</v>
      </c>
      <c r="C2" s="4">
        <f>B2*1.2</f>
        <v>498</v>
      </c>
      <c r="D2" s="4">
        <f t="shared" ref="D2:D13" si="2">C2*1.2</f>
        <v>597.6</v>
      </c>
      <c r="E2" s="5">
        <f t="shared" ref="E2:E13" si="3">R2</f>
        <v>9000000</v>
      </c>
      <c r="F2" s="10">
        <f t="shared" ref="F2:F13" si="4">ROUND((E2/B2),0)</f>
        <v>21687</v>
      </c>
      <c r="G2" s="10">
        <f t="shared" ref="G2:G13" si="5">ROUND((E2/C2),0)</f>
        <v>18072</v>
      </c>
      <c r="H2" s="10">
        <f t="shared" ref="H2:H13" si="6">ROUND((E2/D2),0)</f>
        <v>15060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415</v>
      </c>
      <c r="R2" s="2">
        <v>9000000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16">
        <f t="shared" si="3"/>
        <v>9500000</v>
      </c>
      <c r="F3" s="15">
        <f t="shared" si="4"/>
        <v>23171</v>
      </c>
      <c r="G3" s="10">
        <f t="shared" si="5"/>
        <v>19309</v>
      </c>
      <c r="H3" s="10">
        <f t="shared" si="6"/>
        <v>16091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9500000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10000000</v>
      </c>
      <c r="F4" s="10">
        <f t="shared" si="4"/>
        <v>24390</v>
      </c>
      <c r="G4" s="10">
        <f t="shared" si="5"/>
        <v>20325</v>
      </c>
      <c r="H4" s="10">
        <f t="shared" si="6"/>
        <v>16938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10000000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16">
        <f t="shared" si="3"/>
        <v>9500000</v>
      </c>
      <c r="F5" s="15">
        <f t="shared" si="4"/>
        <v>23171</v>
      </c>
      <c r="G5" s="10">
        <f t="shared" si="5"/>
        <v>19309</v>
      </c>
      <c r="H5" s="10">
        <f t="shared" si="6"/>
        <v>16091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9500000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423</v>
      </c>
      <c r="C6" s="4">
        <f t="shared" si="9"/>
        <v>507.59999999999997</v>
      </c>
      <c r="D6" s="4">
        <f t="shared" si="2"/>
        <v>609.11999999999989</v>
      </c>
      <c r="E6" s="16">
        <f t="shared" si="3"/>
        <v>9700000</v>
      </c>
      <c r="F6" s="10">
        <f t="shared" si="4"/>
        <v>22931</v>
      </c>
      <c r="G6" s="10">
        <f t="shared" si="5"/>
        <v>19110</v>
      </c>
      <c r="H6" s="10">
        <f t="shared" si="6"/>
        <v>15925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423</v>
      </c>
      <c r="R6" s="2">
        <v>9700000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423.11489999999998</v>
      </c>
      <c r="C7" s="4">
        <f t="shared" si="9"/>
        <v>507.73787999999996</v>
      </c>
      <c r="D7" s="4">
        <f t="shared" si="2"/>
        <v>609.28545599999995</v>
      </c>
      <c r="E7" s="16">
        <f t="shared" si="3"/>
        <v>8450000</v>
      </c>
      <c r="F7" s="15">
        <f t="shared" si="4"/>
        <v>19971</v>
      </c>
      <c r="G7" s="10">
        <f t="shared" si="5"/>
        <v>16642</v>
      </c>
      <c r="H7" s="10">
        <f t="shared" si="6"/>
        <v>13869</v>
      </c>
      <c r="I7" s="4" t="e">
        <f>#REF!</f>
        <v>#REF!</v>
      </c>
      <c r="J7" s="4" t="str">
        <f t="shared" si="7"/>
        <v>26.07.24</v>
      </c>
      <c r="O7">
        <v>0</v>
      </c>
      <c r="P7">
        <f>47.17*10.764</f>
        <v>507.73787999999996</v>
      </c>
      <c r="Q7">
        <f t="shared" ref="Q2:Q12" si="10">P7/1.2</f>
        <v>423.11489999999998</v>
      </c>
      <c r="R7" s="2">
        <v>8450000</v>
      </c>
      <c r="S7" s="8" t="s">
        <v>20</v>
      </c>
      <c r="T7" s="8"/>
      <c r="U7">
        <f>F7*1.2</f>
        <v>23965.200000000001</v>
      </c>
    </row>
    <row r="8" spans="1:21" x14ac:dyDescent="0.25">
      <c r="A8" s="4">
        <f t="shared" si="0"/>
        <v>0</v>
      </c>
      <c r="B8" s="4">
        <f t="shared" si="1"/>
        <v>525.19349999999997</v>
      </c>
      <c r="C8" s="4">
        <f t="shared" si="9"/>
        <v>630.23219999999992</v>
      </c>
      <c r="D8" s="4">
        <f t="shared" si="2"/>
        <v>756.27863999999988</v>
      </c>
      <c r="E8" s="16">
        <f t="shared" si="3"/>
        <v>12100000</v>
      </c>
      <c r="F8" s="10">
        <f t="shared" si="4"/>
        <v>23039</v>
      </c>
      <c r="G8" s="10">
        <f t="shared" si="5"/>
        <v>19199</v>
      </c>
      <c r="H8" s="10">
        <f t="shared" si="6"/>
        <v>15999</v>
      </c>
      <c r="I8" s="4" t="e">
        <f>#REF!</f>
        <v>#REF!</v>
      </c>
      <c r="J8" s="4" t="str">
        <f t="shared" si="7"/>
        <v>04.04.24</v>
      </c>
      <c r="O8">
        <v>0</v>
      </c>
      <c r="P8">
        <f>58.55*10.764</f>
        <v>630.23219999999992</v>
      </c>
      <c r="Q8">
        <f t="shared" si="10"/>
        <v>525.19349999999997</v>
      </c>
      <c r="R8" s="2">
        <v>12100000</v>
      </c>
      <c r="S8" s="8" t="s">
        <v>18</v>
      </c>
      <c r="T8" s="8"/>
    </row>
    <row r="9" spans="1:21" x14ac:dyDescent="0.25">
      <c r="A9" s="4">
        <f t="shared" si="0"/>
        <v>0</v>
      </c>
      <c r="B9" s="4">
        <f t="shared" si="1"/>
        <v>422.5</v>
      </c>
      <c r="C9" s="4">
        <f t="shared" si="9"/>
        <v>507</v>
      </c>
      <c r="D9" s="4">
        <f t="shared" si="2"/>
        <v>608.4</v>
      </c>
      <c r="E9" s="16">
        <f t="shared" si="3"/>
        <v>9000000</v>
      </c>
      <c r="F9" s="15">
        <f t="shared" si="4"/>
        <v>21302</v>
      </c>
      <c r="G9" s="10">
        <f t="shared" si="5"/>
        <v>17751</v>
      </c>
      <c r="H9" s="10">
        <f t="shared" si="6"/>
        <v>14793</v>
      </c>
      <c r="I9" s="4" t="e">
        <f>#REF!</f>
        <v>#REF!</v>
      </c>
      <c r="J9" s="4" t="str">
        <f t="shared" si="7"/>
        <v>18.07.23</v>
      </c>
      <c r="O9">
        <v>0</v>
      </c>
      <c r="P9">
        <v>507</v>
      </c>
      <c r="Q9">
        <f t="shared" si="10"/>
        <v>422.5</v>
      </c>
      <c r="R9" s="2">
        <v>9000000</v>
      </c>
      <c r="S9" s="8" t="s">
        <v>19</v>
      </c>
      <c r="T9" s="8"/>
    </row>
    <row r="10" spans="1:21" x14ac:dyDescent="0.25">
      <c r="A10" s="4">
        <f t="shared" si="0"/>
        <v>0</v>
      </c>
      <c r="B10" s="4">
        <f t="shared" si="1"/>
        <v>305.15940000000001</v>
      </c>
      <c r="C10" s="4">
        <f t="shared" si="9"/>
        <v>366.19128000000001</v>
      </c>
      <c r="D10" s="4">
        <f t="shared" si="2"/>
        <v>439.42953599999998</v>
      </c>
      <c r="E10" s="16">
        <f t="shared" si="3"/>
        <v>6235000</v>
      </c>
      <c r="F10" s="10">
        <f t="shared" si="4"/>
        <v>20432</v>
      </c>
      <c r="G10" s="10">
        <f t="shared" si="5"/>
        <v>17027</v>
      </c>
      <c r="H10" s="10">
        <f t="shared" si="6"/>
        <v>14189</v>
      </c>
      <c r="I10" s="4" t="e">
        <f>#REF!</f>
        <v>#REF!</v>
      </c>
      <c r="J10" s="4" t="str">
        <f t="shared" si="7"/>
        <v>24.04.23</v>
      </c>
      <c r="O10">
        <v>0</v>
      </c>
      <c r="P10">
        <f>34.02*10.764</f>
        <v>366.19128000000001</v>
      </c>
      <c r="Q10">
        <f t="shared" si="10"/>
        <v>305.15940000000001</v>
      </c>
      <c r="R10" s="2">
        <v>6235000</v>
      </c>
      <c r="S10" s="8" t="s">
        <v>21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305</v>
      </c>
    </row>
    <row r="19" spans="7:24" x14ac:dyDescent="0.25">
      <c r="G19" t="s">
        <v>15</v>
      </c>
      <c r="H19" s="11">
        <v>21000</v>
      </c>
    </row>
    <row r="20" spans="7:24" x14ac:dyDescent="0.25">
      <c r="G20" t="s">
        <v>16</v>
      </c>
      <c r="H20">
        <f>H19*H18</f>
        <v>6405000</v>
      </c>
    </row>
    <row r="22" spans="7:24" x14ac:dyDescent="0.25">
      <c r="G22" s="6"/>
      <c r="H22" s="6"/>
    </row>
    <row r="23" spans="7:24" x14ac:dyDescent="0.25">
      <c r="G23" t="s">
        <v>17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2024-10-21T03:57:59Z</dcterms:modified>
</cp:coreProperties>
</file>