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JSB\Kandivali (East)\ARVIND GOPAL SHROTRI\"/>
    </mc:Choice>
  </mc:AlternateContent>
  <xr:revisionPtr revIDLastSave="0" documentId="13_ncr:1_{76F5BEF6-791C-4E0A-867E-1996D72C4F6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P2" i="4"/>
  <c r="H28" i="4"/>
  <c r="G29" i="4"/>
  <c r="C5" i="25" l="1"/>
  <c r="C4" i="25"/>
  <c r="C3" i="25"/>
  <c r="B2" i="4"/>
  <c r="C2" i="4" s="1"/>
  <c r="B3" i="4"/>
  <c r="C3" i="4" s="1"/>
  <c r="D3" i="4" s="1"/>
  <c r="Q4" i="4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<sst xmlns="http://schemas.openxmlformats.org/spreadsheetml/2006/main" count="128" uniqueCount="86">
  <si>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</si>
  <si>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</si>
  <si>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</si>
  <si>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</si>
  <si>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</si>
  <si>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</si>
  <si>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</si>
  <si>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</si>
  <si>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</si>
  <si>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</si>
  <si>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</si>
  <si>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</si>
  <si>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</si>
  <si>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</si>
  <si>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</si>
  <si>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</si>
  <si>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</si>
  <si>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</si>
  <si>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</si>
  <si>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</si>
  <si>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</si>
  <si>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</si>
  <si>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</si>
  <si>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</si>
  <si>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</si>
  <si>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</si>
  <si>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</si>
  <si>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</si>
  <si>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</si>
  <si>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</si>
  <si>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</si>
  <si>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</si>
  <si>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</si>
  <si>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</si>
  <si>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</si>
  <si>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</si>
  <si>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</si>
  <si>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</si>
  <si>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</si>
  <si>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</si>
  <si>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</si>
  <si>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</si>
  <si>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</si>
  <si>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</si>
  <si>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</si>
  <si>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</si>
  <si>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</si>
  <si>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</si>
  <si>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</si>
  <si>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</si>
  <si>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</si>
  <si>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</si>
  <si>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</si>
  <si>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</si>
  <si>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</si>
  <si>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</si>
  <si>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</si>
  <si>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</si>
  <si>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</si>
  <si>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</si>
  <si>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</si>
  <si>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</si>
  <si>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</si>
  <si>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</si>
  <si>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</si>
  <si>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</si>
  <si>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</si>
  <si>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</si>
  <si>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</si>
  <si>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</si>
  <si>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</si>
  <si>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</si>
  <si>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</si>
  <si>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</si>
  <si>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</si>
  <si>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</si>
  <si>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</si>
  <si>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</si>
  <si>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</si>
  <si>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</si>
  <si>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</si>
  <si>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</si>
  <si>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</si>
  <si>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</si>
  <si>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</si>
  <si>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IGR-11.07.24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</si>
</sst>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3376F9-2C7C-404A-A4EB-EF95E055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8C5F3C-B71D-4397-B261-A1D0B22CE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B61E5C-B3FA-4853-8129-BF6486E7D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150914.22699999998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180314.22699999998</v>
      </c>
      <c r="D9" s="58" t="s">
        <v>62</v>
      </c>
      <c r="E9" s="59">
        <f>C9/10.764</f>
        <v>16751.600427350426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1971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53</v>
      </c>
      <c r="D13" s="65">
        <f>D12-C13</f>
        <v>47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27300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53</v>
      </c>
      <c r="D7" s="24">
        <v>2024</v>
      </c>
    </row>
    <row r="8" spans="1:5" x14ac:dyDescent="0.25">
      <c r="A8" s="15" t="s">
        <v>18</v>
      </c>
      <c r="B8" s="23"/>
      <c r="C8" s="24">
        <f>C9-C7</f>
        <v>7</v>
      </c>
      <c r="D8" s="24">
        <v>1971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79.5</v>
      </c>
      <c r="D10" s="24"/>
    </row>
    <row r="11" spans="1:5" x14ac:dyDescent="0.25">
      <c r="A11" s="15"/>
      <c r="B11" s="25"/>
      <c r="C11" s="26">
        <f>C10%</f>
        <v>0.79500000000000004</v>
      </c>
      <c r="D11" s="26"/>
    </row>
    <row r="12" spans="1:5" x14ac:dyDescent="0.25">
      <c r="A12" s="15" t="s">
        <v>21</v>
      </c>
      <c r="B12" s="18"/>
      <c r="C12" s="19">
        <f>C6*C11</f>
        <v>2146.5</v>
      </c>
      <c r="D12" s="22"/>
    </row>
    <row r="13" spans="1:5" x14ac:dyDescent="0.25">
      <c r="A13" s="15" t="s">
        <v>22</v>
      </c>
      <c r="B13" s="18"/>
      <c r="C13" s="19">
        <f>C6-C12</f>
        <v>553.5</v>
      </c>
      <c r="D13" s="22"/>
    </row>
    <row r="14" spans="1:5" x14ac:dyDescent="0.25">
      <c r="A14" s="15" t="s">
        <v>15</v>
      </c>
      <c r="B14" s="18"/>
      <c r="C14" s="19">
        <f>C5</f>
        <v>27300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27853.5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335</v>
      </c>
      <c r="D18" s="24"/>
    </row>
    <row r="19" spans="1:5" x14ac:dyDescent="0.25">
      <c r="A19" s="15" t="s">
        <v>74</v>
      </c>
      <c r="B19" s="6"/>
      <c r="C19" s="30">
        <f>C18*C16</f>
        <v>9330922.5</v>
      </c>
      <c r="D19" s="72"/>
      <c r="E19" s="65"/>
    </row>
    <row r="20" spans="1:5" x14ac:dyDescent="0.25">
      <c r="A20" s="15" t="s">
        <v>24</v>
      </c>
      <c r="C20" s="31">
        <f>C19*90%</f>
        <v>8397830.25</v>
      </c>
      <c r="D20" s="30"/>
      <c r="E20" s="65"/>
    </row>
    <row r="21" spans="1:5" x14ac:dyDescent="0.25">
      <c r="A21" s="15" t="s">
        <v>25</v>
      </c>
      <c r="C21" s="31">
        <f>C19*80%</f>
        <v>7464738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904500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19439.421875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X8" sqref="X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8" width="12.57031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429</v>
      </c>
      <c r="C2" s="4">
        <f t="shared" ref="C2:C16" si="1">B2*1.2</f>
        <v>514.79999999999995</v>
      </c>
      <c r="D2" s="4">
        <f t="shared" ref="D2:D16" si="2">C2*1.2</f>
        <v>617.75999999999988</v>
      </c>
      <c r="E2" s="5">
        <f t="shared" ref="E2:E16" si="3">R2</f>
        <v>11900000</v>
      </c>
      <c r="F2" s="4">
        <f t="shared" ref="F2:F15" si="4">ROUND((E2/B2),0)</f>
        <v>27739</v>
      </c>
      <c r="G2" s="4">
        <f t="shared" ref="G2:G15" si="5">ROUND((E2/C2),0)</f>
        <v>23116</v>
      </c>
      <c r="H2" s="4">
        <f t="shared" ref="H2:H15" si="6">ROUND((E2/D2),0)</f>
        <v>19263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429</v>
      </c>
      <c r="R2" s="2">
        <v>11900000</v>
      </c>
      <c r="S2" s="2" t="s">
        <v>85</v>
      </c>
    </row>
    <row r="3" spans="1:19" x14ac:dyDescent="0.25">
      <c r="A3" s="4">
        <v>2</v>
      </c>
      <c r="B3" s="4">
        <f t="shared" si="0"/>
        <v>366.66666666666669</v>
      </c>
      <c r="C3" s="4">
        <f t="shared" si="1"/>
        <v>440</v>
      </c>
      <c r="D3" s="4">
        <f t="shared" si="2"/>
        <v>528</v>
      </c>
      <c r="E3" s="5">
        <f t="shared" si="3"/>
        <v>12000000</v>
      </c>
      <c r="F3" s="4">
        <f t="shared" si="4"/>
        <v>32727</v>
      </c>
      <c r="G3" s="4">
        <f t="shared" si="5"/>
        <v>27273</v>
      </c>
      <c r="H3" s="4">
        <f t="shared" si="6"/>
        <v>22727</v>
      </c>
      <c r="I3" s="4">
        <f t="shared" si="7"/>
        <v>0</v>
      </c>
      <c r="J3" s="4">
        <f t="shared" si="8"/>
        <v>0</v>
      </c>
      <c r="O3">
        <v>0</v>
      </c>
      <c r="P3">
        <v>440</v>
      </c>
      <c r="Q3">
        <f t="shared" ref="Q2:Q10" si="10">P3/1.2</f>
        <v>366.66666666666669</v>
      </c>
      <c r="R3" s="2">
        <v>12000000</v>
      </c>
      <c r="S3" s="2"/>
    </row>
    <row r="4" spans="1:19" x14ac:dyDescent="0.25">
      <c r="A4" s="4">
        <v>3</v>
      </c>
      <c r="B4" s="4">
        <f t="shared" si="0"/>
        <v>310</v>
      </c>
      <c r="C4" s="4">
        <f t="shared" si="1"/>
        <v>372</v>
      </c>
      <c r="D4" s="4">
        <f t="shared" si="2"/>
        <v>446.4</v>
      </c>
      <c r="E4" s="5">
        <f t="shared" si="3"/>
        <v>9500000</v>
      </c>
      <c r="F4" s="4">
        <f t="shared" si="4"/>
        <v>30645</v>
      </c>
      <c r="G4" s="4">
        <f t="shared" si="5"/>
        <v>25538</v>
      </c>
      <c r="H4" s="4">
        <f t="shared" si="6"/>
        <v>21281</v>
      </c>
      <c r="I4" s="4">
        <f t="shared" si="7"/>
        <v>0</v>
      </c>
      <c r="J4" s="4">
        <f t="shared" si="8"/>
        <v>0</v>
      </c>
      <c r="O4">
        <v>0</v>
      </c>
      <c r="P4">
        <v>372</v>
      </c>
      <c r="Q4">
        <f t="shared" si="10"/>
        <v>310</v>
      </c>
      <c r="R4" s="2">
        <v>9500000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si="10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336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335</v>
      </c>
      <c r="H28" s="10">
        <f>G28*25000</f>
        <v>8375000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f>G28*1.2</f>
        <v>402</v>
      </c>
      <c r="H29" s="10">
        <f>G29/G28</f>
        <v>1.2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2024-10-22T06:50:14Z</dcterms:modified>
</cp:coreProperties>
</file>