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Kalpesh Parkar\"/>
    </mc:Choice>
  </mc:AlternateContent>
  <xr:revisionPtr revIDLastSave="0" documentId="13_ncr:1_{643A2D07-CE68-4ABD-96B9-C51C86C4CA9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I29" i="4"/>
  <c r="Q12" i="4" l="1"/>
  <c r="P12" i="4"/>
  <c r="P11" i="4"/>
  <c r="P10" i="4"/>
  <c r="P9" i="4"/>
  <c r="P8" i="4"/>
  <c r="P7" i="4"/>
  <c r="P6" i="4"/>
  <c r="Q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<sst xmlns="http://schemas.openxmlformats.org/spreadsheetml/2006/main" count="29" uniqueCount="26">
  <si>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</si>
  <si>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</si>
  <si>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</si>
  <si>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</si>
  <si>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</si>
  <si>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</si>
  <si>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</si>
  <si>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</si>
  <si>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</si>
  <si>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</si>
  <si>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</si>
  <si>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</si>
  <si>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</si>
  <si>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D/703, 7th Floor, Ashtvinayak SRA CHS, Goregaon West</t>
  </si>
  <si>
    <t>ca</t>
  </si>
  <si>
    <t>rate</t>
  </si>
  <si>
    <t>fmv</t>
  </si>
  <si>
    <t>agreement  = 09.03.21</t>
  </si>
  <si>
    <t>av</t>
  </si>
  <si>
    <t>sd</t>
  </si>
  <si>
    <t>rd</t>
  </si>
  <si>
    <t>mv</t>
  </si>
  <si>
    <t>20.02.24</t>
  </si>
  <si>
    <t>16.02.24</t>
  </si>
  <si>
    <t>10.01.24</t>
  </si>
  <si>
    <t>27.10.23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</si>
</sst>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EC834E-F573-431F-BE74-A52431E3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68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52A535-7268-4999-A00E-1590B3C49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313D83-47BD-4872-9792-76060FD88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DAB9B6-8957-4093-8199-074A4A236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477423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BC2BCF-8E24-467F-8F94-B3F58B0CF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02223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13</xdr:col>
      <xdr:colOff>248791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3EC83B-6CC0-45E2-81F0-6CA39D4F2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173591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315475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FE9898-B0AF-4FA3-BBF8-2D9038C7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240275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20A179-8E99-4331-8758-9027F8BCA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582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F1C4B-2B9A-464C-A542-44C9B016E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753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06ABB-334F-48EF-8A8E-4FF925EB3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182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16">
        <f t="shared" ref="E2:E13" si="3">R2</f>
        <v>5000000</v>
      </c>
      <c r="F2" s="10">
        <f t="shared" ref="F2:F13" si="4">ROUND((E2/B2),0)</f>
        <v>22222</v>
      </c>
      <c r="G2" s="10">
        <f t="shared" ref="G2:G13" si="5">ROUND((E2/C2),0)</f>
        <v>18519</v>
      </c>
      <c r="H2" s="10">
        <f t="shared" ref="H2:H13" si="6">ROUND((E2/D2),0)</f>
        <v>15432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225</v>
      </c>
      <c r="R2" s="2">
        <v>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208.33333333333334</v>
      </c>
      <c r="C3" s="4">
        <f t="shared" ref="C3:C15" si="9">B3*1.2</f>
        <v>250</v>
      </c>
      <c r="D3" s="4">
        <f t="shared" si="2"/>
        <v>300</v>
      </c>
      <c r="E3" s="16">
        <f t="shared" si="3"/>
        <v>5000000</v>
      </c>
      <c r="F3" s="15">
        <f t="shared" si="4"/>
        <v>24000</v>
      </c>
      <c r="G3" s="10">
        <f t="shared" si="5"/>
        <v>20000</v>
      </c>
      <c r="H3" s="10">
        <f t="shared" si="6"/>
        <v>16667</v>
      </c>
      <c r="I3" s="4" t="e">
        <f>#REF!</f>
        <v>#REF!</v>
      </c>
      <c r="J3" s="4">
        <f t="shared" si="7"/>
        <v>0</v>
      </c>
      <c r="O3">
        <v>0</v>
      </c>
      <c r="P3">
        <v>250</v>
      </c>
      <c r="Q3">
        <f t="shared" ref="Q2:Q12" si="10">P3/1.2</f>
        <v>208.33333333333334</v>
      </c>
      <c r="R3" s="2">
        <v>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225</v>
      </c>
      <c r="C4" s="4">
        <f t="shared" si="9"/>
        <v>270</v>
      </c>
      <c r="D4" s="4">
        <f t="shared" si="2"/>
        <v>324</v>
      </c>
      <c r="E4" s="16">
        <f t="shared" si="3"/>
        <v>4000000</v>
      </c>
      <c r="F4" s="10">
        <f t="shared" si="4"/>
        <v>17778</v>
      </c>
      <c r="G4" s="10">
        <f t="shared" si="5"/>
        <v>14815</v>
      </c>
      <c r="H4" s="10">
        <f t="shared" si="6"/>
        <v>12346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225</v>
      </c>
      <c r="R4" s="2">
        <v>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270.83333333333337</v>
      </c>
      <c r="C5" s="4">
        <f t="shared" si="9"/>
        <v>325.00000000000006</v>
      </c>
      <c r="D5" s="4">
        <f t="shared" si="2"/>
        <v>390.00000000000006</v>
      </c>
      <c r="E5" s="16">
        <f t="shared" si="3"/>
        <v>9800000</v>
      </c>
      <c r="F5" s="10">
        <f t="shared" si="4"/>
        <v>36185</v>
      </c>
      <c r="G5" s="10">
        <f t="shared" si="5"/>
        <v>30154</v>
      </c>
      <c r="H5" s="10">
        <f t="shared" si="6"/>
        <v>25128</v>
      </c>
      <c r="I5" s="4" t="e">
        <f>#REF!</f>
        <v>#REF!</v>
      </c>
      <c r="J5" s="4">
        <f t="shared" si="7"/>
        <v>0</v>
      </c>
      <c r="O5">
        <v>0</v>
      </c>
      <c r="P5">
        <v>325</v>
      </c>
      <c r="Q5">
        <f t="shared" si="10"/>
        <v>270.83333333333337</v>
      </c>
      <c r="R5" s="2">
        <v>9800000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235</v>
      </c>
      <c r="C6" s="4">
        <f t="shared" si="9"/>
        <v>282</v>
      </c>
      <c r="D6" s="4">
        <f t="shared" si="2"/>
        <v>338.4</v>
      </c>
      <c r="E6" s="16">
        <f t="shared" si="3"/>
        <v>5875000</v>
      </c>
      <c r="F6" s="15">
        <f t="shared" si="4"/>
        <v>25000</v>
      </c>
      <c r="G6" s="10">
        <f t="shared" si="5"/>
        <v>20833</v>
      </c>
      <c r="H6" s="10">
        <f t="shared" si="6"/>
        <v>17361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235</v>
      </c>
      <c r="R6" s="2">
        <v>5875000</v>
      </c>
      <c r="S6" s="8"/>
      <c r="T6" s="8"/>
    </row>
    <row r="7" spans="1:20" x14ac:dyDescent="0.25">
      <c r="A7" s="4">
        <f t="shared" si="0"/>
        <v>0</v>
      </c>
      <c r="B7" s="4">
        <f t="shared" si="1"/>
        <v>309</v>
      </c>
      <c r="C7" s="4">
        <f t="shared" si="9"/>
        <v>370.8</v>
      </c>
      <c r="D7" s="4">
        <f t="shared" si="2"/>
        <v>444.96</v>
      </c>
      <c r="E7" s="16">
        <f t="shared" si="3"/>
        <v>7725000</v>
      </c>
      <c r="F7" s="10">
        <f t="shared" si="4"/>
        <v>25000</v>
      </c>
      <c r="G7" s="10">
        <f t="shared" si="5"/>
        <v>20833</v>
      </c>
      <c r="H7" s="10">
        <f t="shared" si="6"/>
        <v>17361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309</v>
      </c>
      <c r="R7" s="2">
        <v>7725000</v>
      </c>
      <c r="S7" s="8"/>
      <c r="T7" s="8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6">
        <f t="shared" si="3"/>
        <v>4990000</v>
      </c>
      <c r="F8" s="15">
        <f t="shared" si="4"/>
        <v>22178</v>
      </c>
      <c r="G8" s="10">
        <f t="shared" si="5"/>
        <v>18481</v>
      </c>
      <c r="H8" s="10">
        <f t="shared" si="6"/>
        <v>15401</v>
      </c>
      <c r="I8" s="4" t="e">
        <f>#REF!</f>
        <v>#REF!</v>
      </c>
      <c r="J8" s="4" t="str">
        <f t="shared" si="7"/>
        <v>20.02.24</v>
      </c>
      <c r="O8">
        <v>0</v>
      </c>
      <c r="P8">
        <f t="shared" si="8"/>
        <v>0</v>
      </c>
      <c r="Q8">
        <v>225</v>
      </c>
      <c r="R8" s="2">
        <v>4990000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225</v>
      </c>
      <c r="C9" s="4">
        <f t="shared" si="9"/>
        <v>270</v>
      </c>
      <c r="D9" s="4">
        <f t="shared" si="2"/>
        <v>324</v>
      </c>
      <c r="E9" s="16">
        <f t="shared" si="3"/>
        <v>4000000</v>
      </c>
      <c r="F9" s="10">
        <f t="shared" si="4"/>
        <v>17778</v>
      </c>
      <c r="G9" s="10">
        <f t="shared" si="5"/>
        <v>14815</v>
      </c>
      <c r="H9" s="10">
        <f t="shared" si="6"/>
        <v>12346</v>
      </c>
      <c r="I9" s="4" t="e">
        <f>#REF!</f>
        <v>#REF!</v>
      </c>
      <c r="J9" s="4" t="str">
        <f t="shared" si="7"/>
        <v>16.02.24</v>
      </c>
      <c r="O9">
        <v>0</v>
      </c>
      <c r="P9">
        <f t="shared" si="8"/>
        <v>0</v>
      </c>
      <c r="Q9">
        <v>225</v>
      </c>
      <c r="R9" s="2">
        <v>4000000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269</v>
      </c>
      <c r="C10" s="4">
        <f t="shared" si="9"/>
        <v>322.8</v>
      </c>
      <c r="D10" s="4">
        <f t="shared" si="2"/>
        <v>387.36</v>
      </c>
      <c r="E10" s="16">
        <f t="shared" si="3"/>
        <v>6100000</v>
      </c>
      <c r="F10" s="15">
        <f t="shared" si="4"/>
        <v>22677</v>
      </c>
      <c r="G10" s="10">
        <f t="shared" si="5"/>
        <v>18897</v>
      </c>
      <c r="H10" s="10">
        <f t="shared" si="6"/>
        <v>15748</v>
      </c>
      <c r="I10" s="4" t="e">
        <f>#REF!</f>
        <v>#REF!</v>
      </c>
      <c r="J10" s="4" t="str">
        <f t="shared" si="7"/>
        <v>10.01.24</v>
      </c>
      <c r="O10">
        <v>0</v>
      </c>
      <c r="P10">
        <f t="shared" si="8"/>
        <v>0</v>
      </c>
      <c r="Q10">
        <v>269</v>
      </c>
      <c r="R10" s="2">
        <v>6100000</v>
      </c>
      <c r="S10" s="8" t="s">
        <v>24</v>
      </c>
      <c r="T10" s="8"/>
    </row>
    <row r="11" spans="1:20" x14ac:dyDescent="0.25">
      <c r="A11" s="4">
        <f t="shared" si="0"/>
        <v>0</v>
      </c>
      <c r="B11" s="4">
        <f t="shared" si="1"/>
        <v>225</v>
      </c>
      <c r="C11" s="4">
        <f t="shared" si="9"/>
        <v>270</v>
      </c>
      <c r="D11" s="4">
        <f t="shared" si="2"/>
        <v>324</v>
      </c>
      <c r="E11" s="16">
        <f t="shared" si="3"/>
        <v>4400000</v>
      </c>
      <c r="F11" s="10">
        <f t="shared" si="4"/>
        <v>19556</v>
      </c>
      <c r="G11" s="10">
        <f t="shared" si="5"/>
        <v>16296</v>
      </c>
      <c r="H11" s="10">
        <f t="shared" si="6"/>
        <v>13580</v>
      </c>
      <c r="I11" s="4" t="e">
        <f>#REF!</f>
        <v>#REF!</v>
      </c>
      <c r="J11" s="4" t="str">
        <f t="shared" si="7"/>
        <v>27.10.23</v>
      </c>
      <c r="O11">
        <v>0</v>
      </c>
      <c r="P11">
        <f t="shared" si="8"/>
        <v>0</v>
      </c>
      <c r="Q11">
        <v>225</v>
      </c>
      <c r="R11" s="2">
        <v>4400000</v>
      </c>
      <c r="S11" s="8" t="s">
        <v>25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14</v>
      </c>
      <c r="I19">
        <v>225</v>
      </c>
    </row>
    <row r="20" spans="7:24" x14ac:dyDescent="0.25">
      <c r="H20" t="s">
        <v>15</v>
      </c>
      <c r="I20">
        <v>25000</v>
      </c>
    </row>
    <row r="21" spans="7:24" x14ac:dyDescent="0.25">
      <c r="H21" t="s">
        <v>16</v>
      </c>
      <c r="I21">
        <f>I20*I19</f>
        <v>5625000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I26">
        <v>200000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109000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20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f>SUM(I26:I28)</f>
        <v>339000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21</v>
      </c>
      <c r="I30">
        <v>3620938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2024-10-19T05:53:19Z</dcterms:modified>
</cp:coreProperties>
</file>