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Sanjay Krishnarao Vaidya\"/>
    </mc:Choice>
  </mc:AlternateContent>
  <xr:revisionPtr revIDLastSave="0" documentId="13_ncr:1_{679083F8-3A58-4191-A966-EFFFEE269710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P4" i="4"/>
  <c r="H22" i="4"/>
  <c r="J20" i="4"/>
  <c r="I20" i="4"/>
  <c r="I19" i="4"/>
  <c r="Q12" i="4" l="1"/>
  <c r="P12" i="4"/>
  <c r="P11" i="4"/>
  <c r="Q11" i="4" s="1"/>
  <c r="Q10" i="4"/>
  <c r="P10" i="4"/>
  <c r="P9" i="4"/>
  <c r="Q9" i="4" s="1"/>
  <c r="P8" i="4"/>
  <c r="Q8" i="4" s="1"/>
  <c r="P7" i="4"/>
  <c r="Q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<sst xmlns="http://schemas.openxmlformats.org/spreadsheetml/2006/main" count="25" uniqueCount="22">
  <si>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</si>
  <si>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</si>
  <si>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</si>
  <si>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</si>
  <si>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</si>
  <si>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</si>
  <si>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</si>
  <si>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</si>
  <si>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</si>
  <si>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</si>
  <si>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</si>
  <si>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</si>
  <si>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</si>
  <si>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5, Ground Floor, Wing - A, Lanke Building, Dhushwadi, Zaobawadi Thakurdwar, Village - Kalbadevi,</t>
  </si>
  <si>
    <t>ca</t>
  </si>
  <si>
    <t>bua</t>
  </si>
  <si>
    <t>fmv</t>
  </si>
  <si>
    <t>rate on ca</t>
  </si>
  <si>
    <t>26.07.24</t>
  </si>
  <si>
    <t>22.06.23</t>
  </si>
  <si>
    <t>12.07.24</t>
  </si>
  <si>
    <t>oc -2012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</si>
</sst>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25A33-3E6F-470F-B0DC-21F9C23E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B108E4-C5C2-4199-87F3-B635AD996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C4A17-5596-4BCB-87A6-8108B875E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79265-F260-4790-94FE-98E08696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CD589-97DF-4AE9-BCBD-F957CD7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62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09C79-09E8-4541-B568-01FB8054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6E832-F229-430A-B38A-0489645E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D5AE1-9675-4892-A863-ACE9C1314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D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180</v>
      </c>
      <c r="C2" s="4">
        <f>B2*1.2</f>
        <v>216</v>
      </c>
      <c r="D2" s="4">
        <f t="shared" ref="D2:D13" si="2">C2*1.2</f>
        <v>259.2</v>
      </c>
      <c r="E2" s="5">
        <f t="shared" ref="E2:E13" si="3">R2</f>
        <v>7500000</v>
      </c>
      <c r="F2" s="10">
        <f t="shared" ref="F2:F13" si="4">ROUND((E2/B2),0)</f>
        <v>41667</v>
      </c>
      <c r="G2" s="10">
        <f t="shared" ref="G2:G13" si="5">ROUND((E2/C2),0)</f>
        <v>34722</v>
      </c>
      <c r="H2" s="10">
        <f t="shared" ref="H2:H13" si="6">ROUND((E2/D2),0)</f>
        <v>28935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180</v>
      </c>
      <c r="R2" s="2">
        <v>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5">
        <f t="shared" si="3"/>
        <v>8500000</v>
      </c>
      <c r="F3" s="10">
        <f t="shared" si="4"/>
        <v>37778</v>
      </c>
      <c r="G3" s="10">
        <f t="shared" si="5"/>
        <v>31481</v>
      </c>
      <c r="H3" s="10">
        <f t="shared" si="6"/>
        <v>26235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225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145.40370000000001</v>
      </c>
      <c r="C4" s="4">
        <f t="shared" si="9"/>
        <v>174.48444000000001</v>
      </c>
      <c r="D4" s="4">
        <f t="shared" si="2"/>
        <v>209.381328</v>
      </c>
      <c r="E4" s="5">
        <f t="shared" si="3"/>
        <v>4200000</v>
      </c>
      <c r="F4" s="10">
        <f t="shared" si="4"/>
        <v>28885</v>
      </c>
      <c r="G4" s="10">
        <f t="shared" si="5"/>
        <v>24071</v>
      </c>
      <c r="H4" s="10">
        <f t="shared" si="6"/>
        <v>20059</v>
      </c>
      <c r="I4" s="4" t="e">
        <f>#REF!</f>
        <v>#REF!</v>
      </c>
      <c r="J4" s="4" t="str">
        <f t="shared" si="7"/>
        <v>26.07.24</v>
      </c>
      <c r="O4">
        <v>0</v>
      </c>
      <c r="P4">
        <f>16.21*10.764</f>
        <v>174.48444000000001</v>
      </c>
      <c r="Q4">
        <f t="shared" ref="Q4:Q12" si="10">P4/1.2</f>
        <v>145.40370000000001</v>
      </c>
      <c r="R4" s="2">
        <v>4200000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300.13619999999997</v>
      </c>
      <c r="C5" s="4">
        <f t="shared" si="9"/>
        <v>360.16343999999998</v>
      </c>
      <c r="D5" s="4">
        <f t="shared" si="2"/>
        <v>432.19612799999999</v>
      </c>
      <c r="E5" s="5">
        <f t="shared" si="3"/>
        <v>7500000</v>
      </c>
      <c r="F5" s="15">
        <f t="shared" si="4"/>
        <v>24989</v>
      </c>
      <c r="G5" s="15">
        <f t="shared" si="5"/>
        <v>20824</v>
      </c>
      <c r="H5" s="10">
        <f t="shared" si="6"/>
        <v>17353</v>
      </c>
      <c r="I5" s="4" t="e">
        <f>#REF!</f>
        <v>#REF!</v>
      </c>
      <c r="J5" s="4" t="str">
        <f t="shared" si="7"/>
        <v>22.06.23</v>
      </c>
      <c r="O5">
        <v>0</v>
      </c>
      <c r="P5">
        <f>33.46*10.764</f>
        <v>360.16343999999998</v>
      </c>
      <c r="Q5">
        <f t="shared" si="10"/>
        <v>300.13619999999997</v>
      </c>
      <c r="R5" s="2">
        <v>7500000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5">
        <f t="shared" si="3"/>
        <v>6000000</v>
      </c>
      <c r="F6" s="15">
        <f t="shared" si="4"/>
        <v>26667</v>
      </c>
      <c r="G6" s="15">
        <f t="shared" si="5"/>
        <v>22222</v>
      </c>
      <c r="H6" s="10">
        <f t="shared" si="6"/>
        <v>18519</v>
      </c>
      <c r="I6" s="4" t="e">
        <f>#REF!</f>
        <v>#REF!</v>
      </c>
      <c r="J6" s="4" t="str">
        <f t="shared" si="7"/>
        <v>12.07.24</v>
      </c>
      <c r="O6">
        <v>0</v>
      </c>
      <c r="P6">
        <v>270</v>
      </c>
      <c r="Q6">
        <f t="shared" si="10"/>
        <v>225</v>
      </c>
      <c r="R6" s="2">
        <v>6000000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4">
        <f t="shared" si="2"/>
        <v>504</v>
      </c>
      <c r="E7" s="5">
        <f t="shared" si="3"/>
        <v>10000000</v>
      </c>
      <c r="F7" s="15">
        <f t="shared" si="4"/>
        <v>28571</v>
      </c>
      <c r="G7" s="10">
        <f t="shared" si="5"/>
        <v>23810</v>
      </c>
      <c r="H7" s="10">
        <f t="shared" si="6"/>
        <v>19841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350</v>
      </c>
      <c r="R7" s="2">
        <v>10000000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243.05555555555557</v>
      </c>
      <c r="C8" s="4">
        <f t="shared" si="9"/>
        <v>291.66666666666669</v>
      </c>
      <c r="D8" s="4">
        <f t="shared" si="2"/>
        <v>350</v>
      </c>
      <c r="E8" s="5">
        <f t="shared" si="3"/>
        <v>6800000</v>
      </c>
      <c r="F8" s="15">
        <f t="shared" si="4"/>
        <v>27977</v>
      </c>
      <c r="G8" s="15">
        <f t="shared" si="5"/>
        <v>23314</v>
      </c>
      <c r="H8" s="10">
        <f t="shared" si="6"/>
        <v>19429</v>
      </c>
      <c r="I8" s="4" t="e">
        <f>#REF!</f>
        <v>#REF!</v>
      </c>
      <c r="J8" s="4">
        <f t="shared" si="7"/>
        <v>0</v>
      </c>
      <c r="O8">
        <v>350</v>
      </c>
      <c r="P8">
        <f t="shared" si="8"/>
        <v>291.66666666666669</v>
      </c>
      <c r="Q8">
        <f t="shared" si="10"/>
        <v>243.05555555555557</v>
      </c>
      <c r="R8" s="2">
        <v>6800000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225</v>
      </c>
      <c r="I19">
        <f>20.9*10.764</f>
        <v>224.96759999999998</v>
      </c>
    </row>
    <row r="20" spans="7:24" x14ac:dyDescent="0.25">
      <c r="G20" t="s">
        <v>15</v>
      </c>
      <c r="H20">
        <v>270</v>
      </c>
      <c r="I20">
        <f>25.08*10.764</f>
        <v>269.96111999999994</v>
      </c>
      <c r="J20">
        <f>I20/I19</f>
        <v>1.2</v>
      </c>
    </row>
    <row r="21" spans="7:24" x14ac:dyDescent="0.25">
      <c r="G21" t="s">
        <v>17</v>
      </c>
      <c r="H21">
        <v>28000</v>
      </c>
    </row>
    <row r="22" spans="7:24" x14ac:dyDescent="0.25">
      <c r="G22" s="6" t="s">
        <v>16</v>
      </c>
      <c r="H22" s="6">
        <f>H21*H19</f>
        <v>6300000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2024-10-25T05:36:09Z</dcterms:modified>
</cp:coreProperties>
</file>