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CFA754FA-A56A-4CA0-B6EA-E85895891F6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4" sheetId="7" r:id="rId3"/>
    <sheet name="Sheet2" sheetId="5" r:id="rId4"/>
    <sheet name="Sheet3" sheetId="6" r:id="rId5"/>
    <sheet name="Sheet7" sheetId="10" r:id="rId6"/>
    <sheet name="Sheet8" sheetId="11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B20" i="1"/>
  <c r="B23" i="1"/>
  <c r="B24" i="1"/>
  <c r="D31" i="1"/>
  <c r="D30" i="1"/>
  <c r="D29" i="1"/>
  <c r="G5" i="1"/>
  <c r="D39" i="1" l="1"/>
  <c r="D37" i="1" l="1"/>
  <c r="J32" i="1" l="1"/>
  <c r="J31" i="1"/>
  <c r="J30" i="1" l="1"/>
  <c r="J29" i="1"/>
  <c r="D38" i="1"/>
  <c r="G29" i="1" l="1"/>
  <c r="H29" i="1"/>
  <c r="G30" i="1"/>
  <c r="H30" i="1"/>
  <c r="G31" i="1"/>
  <c r="H31" i="1"/>
  <c r="G32" i="1"/>
  <c r="H32" i="1"/>
  <c r="G33" i="1"/>
  <c r="H33" i="1"/>
  <c r="D36" i="1" l="1"/>
  <c r="I32" i="1" l="1"/>
  <c r="I31" i="1"/>
  <c r="I33" i="1"/>
  <c r="D35" i="1" l="1"/>
  <c r="I29" i="1"/>
  <c r="I30" i="1"/>
  <c r="B8" i="1" l="1"/>
  <c r="H3" i="1" l="1"/>
  <c r="B10" i="1" l="1"/>
  <c r="B5" i="1" l="1"/>
  <c r="B11" i="1" l="1"/>
  <c r="B6" i="1"/>
  <c r="B14" i="1"/>
  <c r="B12" i="1" l="1"/>
  <c r="B13" i="1" s="1"/>
  <c r="B15" i="1" s="1"/>
  <c r="E36" i="1" s="1"/>
  <c r="E38" i="1" l="1"/>
  <c r="E35" i="1"/>
  <c r="E37" i="1"/>
  <c r="F39" i="1"/>
  <c r="B17" i="1"/>
  <c r="B21" i="1" l="1"/>
  <c r="B18" i="1"/>
  <c r="B22" i="1"/>
</calcChain>
</file>

<file path=xl/sharedStrings.xml><?xml version="1.0" encoding="utf-8"?>
<sst xmlns="http://schemas.openxmlformats.org/spreadsheetml/2006/main" count="34" uniqueCount="31">
  <si>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</si>
  <si>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</si>
  <si>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</si>
  <si>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</si>
  <si>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</si>
  <si>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</si>
  <si>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</si>
  <si>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</si>
  <si>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</si>
  <si>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</si>
  <si>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</si>
  <si>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</si>
  <si>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</si>
  <si>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</si>
  <si>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</si>
  <si>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</si>
  <si>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</si>
  <si>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</si>
  <si>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</si>
  <si>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</si>
  <si>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</si>
  <si>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</si>
  <si>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</si>
  <si>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</si>
  <si>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RV</t>
  </si>
  <si>
    <t>DV</t>
  </si>
  <si>
    <t>Agreement Carpet</t>
  </si>
  <si>
    <t>Built up</t>
  </si>
  <si>
    <t>Measurement carpet</t>
  </si>
  <si>
    <t>Car Parking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</si>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</sst>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0" fontId="0" fillId="0" borderId="1" xfId="0" applyBorder="1"/>
    <xf numFmtId="43" fontId="0" fillId="0" borderId="1" xfId="0" applyNumberFormat="1" applyBorder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8" fillId="0" borderId="0" xfId="0" applyNumberFormat="1" applyFont="1"/>
    <xf numFmtId="43" fontId="9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3" fillId="0" borderId="1" xfId="0" applyNumberFormat="1" applyFont="1" applyBorder="1"/>
    <xf numFmtId="43" fontId="12" fillId="0" borderId="1" xfId="0" applyNumberFormat="1" applyFont="1" applyBorder="1"/>
    <xf numFmtId="43" fontId="10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0" fillId="0" borderId="1" xfId="1" applyNumberFormat="1" applyFont="1" applyFill="1" applyBorder="1"/>
    <xf numFmtId="164" fontId="10" fillId="0" borderId="1" xfId="1" applyNumberFormat="1" applyFont="1" applyFill="1" applyBorder="1"/>
    <xf numFmtId="10" fontId="10" fillId="0" borderId="1" xfId="1" applyNumberFormat="1" applyFont="1" applyFill="1" applyBorder="1"/>
    <xf numFmtId="43" fontId="10" fillId="0" borderId="1" xfId="1" applyFont="1" applyFill="1" applyBorder="1"/>
    <xf numFmtId="0" fontId="7" fillId="0" borderId="1" xfId="0" applyFont="1" applyBorder="1"/>
    <xf numFmtId="43" fontId="10" fillId="0" borderId="1" xfId="1" applyFont="1" applyBorder="1"/>
    <xf numFmtId="164" fontId="10" fillId="0" borderId="1" xfId="1" applyNumberFormat="1" applyFont="1" applyBorder="1"/>
    <xf numFmtId="43" fontId="14" fillId="0" borderId="1" xfId="0" applyNumberFormat="1" applyFont="1" applyBorder="1"/>
    <xf numFmtId="2" fontId="10" fillId="0" borderId="1" xfId="1" applyNumberFormat="1" applyFont="1" applyBorder="1"/>
    <xf numFmtId="43" fontId="6" fillId="0" borderId="7" xfId="0" applyNumberFormat="1" applyFont="1" applyBorder="1"/>
    <xf numFmtId="0" fontId="7" fillId="0" borderId="0" xfId="0" applyFont="1" applyFill="1"/>
    <xf numFmtId="0" fontId="0" fillId="0" borderId="0" xfId="0" applyFill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43" fontId="7" fillId="0" borderId="0" xfId="0" applyNumberFormat="1" applyFont="1" applyFill="1"/>
    <xf numFmtId="43" fontId="0" fillId="0" borderId="0" xfId="0" applyNumberFormat="1" applyFill="1"/>
    <xf numFmtId="0" fontId="4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239349</xdr:colOff>
      <xdr:row>40</xdr:row>
      <xdr:rowOff>48695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2711B6-4946-4386-B830-09D3F71AF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73749" cy="76686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210770</xdr:colOff>
      <xdr:row>36</xdr:row>
      <xdr:rowOff>39063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CBAE76-33F5-490E-BA69-5EC23E08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45170" cy="6897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19</xdr:col>
      <xdr:colOff>154038</xdr:colOff>
      <xdr:row>88</xdr:row>
      <xdr:rowOff>1143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D596BE-EAF0-4B5C-9E0A-F5687016B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00"/>
          <a:ext cx="11736438" cy="8192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topLeftCell="A10" zoomScaleNormal="100" workbookViewId="0">
      <selection activeCell="F23" sqref="F23"/>
    </sheetView>
  </sheetViews>
  <sheetFormatPr defaultRowHeight="15" x14ac:dyDescent="0.25"/>
  <cols>
    <col min="1" max="1" width="21.7109375" bestFit="1" customWidth="1"/>
    <col min="2" max="2" width="18.140625" style="17" bestFit="1" customWidth="1"/>
    <col min="3" max="3" width="15.5703125" style="17" bestFit="1" customWidth="1"/>
    <col min="4" max="4" width="18.28515625" bestFit="1" customWidth="1"/>
    <col min="5" max="5" width="18.28515625" customWidth="1"/>
    <col min="6" max="6" width="23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0"/>
      <c r="B1" s="48"/>
      <c r="C1" s="48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28"/>
      <c r="B2" s="37"/>
      <c r="C2" s="37"/>
      <c r="D2" s="43"/>
      <c r="E2" s="17"/>
      <c r="F2" t="s">
        <v>13</v>
      </c>
      <c r="I2" s="6"/>
      <c r="L2" s="5"/>
      <c r="O2" s="6"/>
    </row>
    <row r="3" spans="1:15" ht="16.5" x14ac:dyDescent="0.3">
      <c r="A3" s="28" t="s">
        <v>0</v>
      </c>
      <c r="B3" s="38">
        <v>26000</v>
      </c>
      <c r="C3" s="38"/>
      <c r="D3" s="36"/>
      <c r="E3" s="13"/>
      <c r="F3" s="5">
        <v>2006</v>
      </c>
      <c r="G3" s="7">
        <v>2024</v>
      </c>
      <c r="H3" s="8">
        <f>G3-F3</f>
        <v>18</v>
      </c>
      <c r="I3" s="6"/>
      <c r="L3" s="5"/>
      <c r="M3" s="7"/>
      <c r="N3" s="8"/>
      <c r="O3" s="6"/>
    </row>
    <row r="4" spans="1:15" ht="33" x14ac:dyDescent="0.3">
      <c r="A4" s="29" t="s">
        <v>1</v>
      </c>
      <c r="B4" s="38">
        <v>3000</v>
      </c>
      <c r="C4" s="38"/>
      <c r="D4" s="36"/>
      <c r="E4" s="13"/>
      <c r="F4" s="9" t="s">
        <v>26</v>
      </c>
      <c r="G4" t="s">
        <v>27</v>
      </c>
      <c r="H4" s="8"/>
      <c r="I4" s="6"/>
      <c r="L4" s="9"/>
      <c r="M4" s="7"/>
      <c r="N4" s="8"/>
      <c r="O4" s="6"/>
    </row>
    <row r="5" spans="1:15" ht="16.5" x14ac:dyDescent="0.3">
      <c r="A5" s="28" t="s">
        <v>2</v>
      </c>
      <c r="B5" s="38">
        <f>B3-B4</f>
        <v>23000</v>
      </c>
      <c r="C5" s="38"/>
      <c r="D5" s="36"/>
      <c r="E5" s="21"/>
      <c r="F5" s="13">
        <v>666</v>
      </c>
      <c r="G5" s="13">
        <f>F5*1.2</f>
        <v>799.19999999999993</v>
      </c>
      <c r="H5" s="25"/>
      <c r="I5" s="41"/>
      <c r="L5" s="5"/>
      <c r="M5" s="7"/>
      <c r="N5" s="8"/>
      <c r="O5" s="6"/>
    </row>
    <row r="6" spans="1:15" ht="16.5" x14ac:dyDescent="0.3">
      <c r="A6" s="28" t="s">
        <v>3</v>
      </c>
      <c r="B6" s="38">
        <f>B4</f>
        <v>3000</v>
      </c>
      <c r="C6" s="38"/>
      <c r="D6" s="36"/>
      <c r="E6" s="36"/>
      <c r="F6" s="21"/>
      <c r="G6" s="23"/>
      <c r="H6" s="25"/>
      <c r="I6" s="18"/>
      <c r="J6" s="19"/>
      <c r="L6" s="5"/>
      <c r="M6" s="7"/>
      <c r="N6" s="8"/>
      <c r="O6" s="6"/>
    </row>
    <row r="7" spans="1:15" ht="16.5" x14ac:dyDescent="0.3">
      <c r="A7" s="28" t="s">
        <v>4</v>
      </c>
      <c r="B7" s="30">
        <v>18</v>
      </c>
      <c r="C7" s="30"/>
      <c r="D7" s="44"/>
      <c r="E7" s="49"/>
      <c r="F7" s="36"/>
      <c r="G7" s="23"/>
      <c r="H7" s="23"/>
      <c r="I7" s="19"/>
      <c r="J7" s="19"/>
      <c r="L7" s="5"/>
      <c r="M7" s="10"/>
      <c r="N7" s="11"/>
      <c r="O7" s="6"/>
    </row>
    <row r="8" spans="1:15" ht="16.5" x14ac:dyDescent="0.3">
      <c r="A8" s="28" t="s">
        <v>5</v>
      </c>
      <c r="B8" s="30">
        <f>B9-B7</f>
        <v>42</v>
      </c>
      <c r="C8" s="30"/>
      <c r="D8" s="45"/>
      <c r="E8" s="50"/>
      <c r="F8" s="36"/>
      <c r="G8" s="24"/>
      <c r="H8" s="23"/>
      <c r="I8" s="19"/>
      <c r="J8" s="19"/>
      <c r="L8" s="5"/>
      <c r="M8" s="10"/>
      <c r="N8" s="11"/>
      <c r="O8" s="6"/>
    </row>
    <row r="9" spans="1:15" ht="16.5" x14ac:dyDescent="0.3">
      <c r="A9" s="28" t="s">
        <v>6</v>
      </c>
      <c r="B9" s="30">
        <v>60</v>
      </c>
      <c r="C9" s="30"/>
      <c r="D9" s="44"/>
      <c r="E9" s="49"/>
      <c r="F9" s="51"/>
      <c r="G9" s="40"/>
      <c r="H9" s="24"/>
      <c r="I9" s="19"/>
      <c r="J9" s="19"/>
      <c r="K9" s="16"/>
      <c r="L9" s="16"/>
      <c r="M9" s="14"/>
      <c r="N9" s="11"/>
      <c r="O9" s="6"/>
    </row>
    <row r="10" spans="1:15" ht="33" x14ac:dyDescent="0.3">
      <c r="A10" s="29" t="s">
        <v>7</v>
      </c>
      <c r="B10" s="30">
        <f>90*B7/B9</f>
        <v>27</v>
      </c>
      <c r="C10" s="30"/>
      <c r="D10" s="44"/>
      <c r="E10" s="49"/>
      <c r="F10" s="36"/>
      <c r="G10" s="22"/>
      <c r="H10" s="24"/>
      <c r="I10" s="19"/>
      <c r="J10" s="19"/>
      <c r="K10" s="16"/>
      <c r="L10" s="16"/>
      <c r="M10" s="14"/>
      <c r="N10" s="11"/>
      <c r="O10" s="6"/>
    </row>
    <row r="11" spans="1:15" ht="16.5" x14ac:dyDescent="0.3">
      <c r="A11" s="28"/>
      <c r="B11" s="39">
        <f>B10%</f>
        <v>0.27</v>
      </c>
      <c r="C11" s="39"/>
      <c r="D11" s="46"/>
      <c r="E11" s="52"/>
      <c r="F11" s="36" t="s">
        <v>28</v>
      </c>
      <c r="G11" s="23"/>
      <c r="H11" s="24"/>
      <c r="I11" s="19"/>
      <c r="J11" s="19"/>
      <c r="K11" s="16"/>
      <c r="L11" s="16"/>
      <c r="M11" s="14"/>
      <c r="N11" s="12"/>
      <c r="O11" s="6"/>
    </row>
    <row r="12" spans="1:15" ht="16.5" x14ac:dyDescent="0.3">
      <c r="A12" s="28" t="s">
        <v>8</v>
      </c>
      <c r="B12" s="38">
        <f>B6*B11</f>
        <v>810</v>
      </c>
      <c r="C12" s="38"/>
      <c r="D12" s="47"/>
      <c r="E12" s="49"/>
      <c r="F12" s="36">
        <v>668</v>
      </c>
      <c r="G12" s="23"/>
      <c r="H12" s="24"/>
      <c r="I12" s="53"/>
      <c r="J12" s="19"/>
      <c r="K12" s="16"/>
      <c r="L12" s="16"/>
      <c r="M12" s="14"/>
      <c r="N12" s="8"/>
      <c r="O12" s="6"/>
    </row>
    <row r="13" spans="1:15" ht="16.5" x14ac:dyDescent="0.3">
      <c r="A13" s="28" t="s">
        <v>9</v>
      </c>
      <c r="B13" s="38">
        <f>B6-B12</f>
        <v>2190</v>
      </c>
      <c r="C13" s="38"/>
      <c r="D13" s="47"/>
      <c r="E13" s="1"/>
      <c r="F13" s="13"/>
      <c r="G13" s="24"/>
      <c r="H13" s="24"/>
      <c r="I13" s="19"/>
      <c r="J13" s="19"/>
      <c r="K13" s="16"/>
      <c r="L13" s="16"/>
      <c r="M13" s="14"/>
      <c r="N13" s="8"/>
      <c r="O13" s="6"/>
    </row>
    <row r="14" spans="1:15" ht="16.5" x14ac:dyDescent="0.3">
      <c r="A14" s="28" t="s">
        <v>2</v>
      </c>
      <c r="B14" s="38">
        <f>B5</f>
        <v>23000</v>
      </c>
      <c r="C14" s="38"/>
      <c r="D14" s="36"/>
      <c r="E14" s="13"/>
      <c r="F14" s="16"/>
      <c r="H14" s="24"/>
      <c r="I14" s="19"/>
      <c r="J14" s="19"/>
      <c r="K14" s="16"/>
      <c r="L14" s="16"/>
      <c r="M14" s="14"/>
      <c r="N14" s="8"/>
      <c r="O14" s="6"/>
    </row>
    <row r="15" spans="1:15" ht="16.5" x14ac:dyDescent="0.3">
      <c r="A15" s="28" t="s">
        <v>10</v>
      </c>
      <c r="B15" s="38">
        <f>B14+B13</f>
        <v>25190</v>
      </c>
      <c r="C15" s="38"/>
      <c r="D15" s="36"/>
      <c r="E15" s="13"/>
      <c r="F15" s="16"/>
      <c r="G15" s="26"/>
      <c r="H15" s="24"/>
      <c r="I15" s="16"/>
      <c r="J15" s="16"/>
      <c r="K15" s="16"/>
      <c r="L15" s="16"/>
      <c r="M15" s="14"/>
      <c r="N15" s="8"/>
      <c r="O15" s="6"/>
    </row>
    <row r="16" spans="1:15" ht="16.5" x14ac:dyDescent="0.3">
      <c r="A16" s="28" t="s">
        <v>23</v>
      </c>
      <c r="B16" s="31">
        <v>666</v>
      </c>
      <c r="C16" s="31"/>
      <c r="D16" s="32"/>
      <c r="E16" s="13"/>
      <c r="F16" s="24"/>
      <c r="G16" s="27"/>
      <c r="H16" s="23"/>
      <c r="I16" s="41"/>
      <c r="L16" s="5"/>
      <c r="N16" s="11"/>
      <c r="O16" s="6"/>
    </row>
    <row r="17" spans="1:15" ht="16.5" x14ac:dyDescent="0.3">
      <c r="A17" s="28" t="s">
        <v>11</v>
      </c>
      <c r="B17" s="33">
        <f>B15*B16</f>
        <v>16776540</v>
      </c>
      <c r="C17" s="33"/>
      <c r="D17" s="34"/>
      <c r="E17" s="13"/>
      <c r="F17" s="24"/>
      <c r="G17" s="24"/>
      <c r="H17" s="23"/>
      <c r="I17" s="41"/>
      <c r="L17" s="5"/>
      <c r="N17" s="23"/>
      <c r="O17" s="41"/>
    </row>
    <row r="18" spans="1:15" ht="16.5" hidden="1" x14ac:dyDescent="0.3">
      <c r="A18" s="28" t="s">
        <v>24</v>
      </c>
      <c r="B18" s="33">
        <f>B17*0.9</f>
        <v>15098886</v>
      </c>
      <c r="C18" s="33"/>
      <c r="D18" s="34"/>
      <c r="E18" s="13"/>
      <c r="F18" s="24"/>
      <c r="G18" s="24"/>
      <c r="H18" s="23"/>
      <c r="I18" s="41"/>
      <c r="N18" s="23"/>
      <c r="O18" s="13"/>
    </row>
    <row r="19" spans="1:15" ht="16.5" x14ac:dyDescent="0.3">
      <c r="A19" s="28" t="s">
        <v>29</v>
      </c>
      <c r="B19" s="33">
        <v>1500000</v>
      </c>
      <c r="C19" s="33"/>
      <c r="D19" s="34"/>
      <c r="E19" s="13"/>
      <c r="F19" s="24"/>
      <c r="G19" s="24"/>
      <c r="H19" s="23"/>
      <c r="I19" s="41"/>
      <c r="N19" s="23"/>
      <c r="O19" s="13"/>
    </row>
    <row r="20" spans="1:15" ht="16.5" x14ac:dyDescent="0.3">
      <c r="A20" s="28" t="s">
        <v>30</v>
      </c>
      <c r="B20" s="33">
        <f>B19+B17</f>
        <v>18276540</v>
      </c>
      <c r="C20" s="33"/>
      <c r="D20" s="34"/>
      <c r="E20" s="13"/>
      <c r="F20" s="24"/>
      <c r="G20" s="24"/>
      <c r="H20" s="23"/>
      <c r="I20" s="41"/>
      <c r="N20" s="23"/>
      <c r="O20" s="13"/>
    </row>
    <row r="21" spans="1:15" ht="16.5" x14ac:dyDescent="0.3">
      <c r="A21" s="28" t="s">
        <v>25</v>
      </c>
      <c r="B21" s="33">
        <f>B17*0.8</f>
        <v>13421232</v>
      </c>
      <c r="C21" s="33"/>
      <c r="D21" s="34"/>
      <c r="E21" s="13"/>
      <c r="F21" s="24"/>
      <c r="G21" s="24"/>
      <c r="H21" s="23"/>
      <c r="I21" s="41"/>
      <c r="N21" s="23"/>
      <c r="O21" s="13"/>
    </row>
    <row r="22" spans="1:15" ht="16.5" hidden="1" x14ac:dyDescent="0.3">
      <c r="A22" s="28" t="s">
        <v>25</v>
      </c>
      <c r="B22" s="33">
        <f>B17*0.8</f>
        <v>13421232</v>
      </c>
      <c r="C22" s="33"/>
      <c r="D22" s="34"/>
      <c r="E22" s="13"/>
      <c r="F22" s="24"/>
      <c r="G22" s="24"/>
      <c r="H22" s="23"/>
      <c r="I22" s="41"/>
      <c r="N22" s="23"/>
      <c r="O22" s="13"/>
    </row>
    <row r="23" spans="1:15" ht="16.5" x14ac:dyDescent="0.3">
      <c r="A23" s="28" t="s">
        <v>12</v>
      </c>
      <c r="B23" s="35">
        <f>B4*799</f>
        <v>2397000</v>
      </c>
      <c r="C23" s="35"/>
      <c r="D23" s="36"/>
      <c r="E23" s="13"/>
      <c r="F23" s="13"/>
      <c r="G23" s="13"/>
      <c r="I23" s="6"/>
    </row>
    <row r="24" spans="1:15" ht="16.5" x14ac:dyDescent="0.3">
      <c r="A24" s="30" t="s">
        <v>16</v>
      </c>
      <c r="B24" s="42">
        <f>B17*0.034/12</f>
        <v>47533.53</v>
      </c>
      <c r="C24" s="35"/>
      <c r="D24" s="35"/>
      <c r="E24" s="13"/>
    </row>
    <row r="25" spans="1:15" x14ac:dyDescent="0.25">
      <c r="A25" s="55"/>
      <c r="B25" s="59"/>
      <c r="C25" s="59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5" x14ac:dyDescent="0.25">
      <c r="A26" s="55"/>
      <c r="B26" s="54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1:15" x14ac:dyDescent="0.25">
      <c r="A27" s="55"/>
      <c r="B27" s="54"/>
      <c r="C27" s="54"/>
      <c r="D27" s="55" t="s">
        <v>14</v>
      </c>
      <c r="E27" s="55"/>
      <c r="F27" s="55"/>
      <c r="G27" s="55"/>
      <c r="H27" s="55"/>
      <c r="I27" s="55"/>
      <c r="J27" s="55"/>
      <c r="K27" s="55"/>
      <c r="L27" s="55"/>
      <c r="M27" s="55"/>
    </row>
    <row r="28" spans="1:15" x14ac:dyDescent="0.25">
      <c r="A28" s="55"/>
      <c r="B28" s="56" t="s">
        <v>20</v>
      </c>
      <c r="C28" s="56" t="s">
        <v>15</v>
      </c>
      <c r="D28" s="57" t="s">
        <v>21</v>
      </c>
      <c r="E28" s="57"/>
      <c r="F28" s="57" t="s">
        <v>11</v>
      </c>
      <c r="G28" s="57" t="s">
        <v>17</v>
      </c>
      <c r="H28" s="57" t="s">
        <v>18</v>
      </c>
      <c r="I28" s="57" t="s">
        <v>19</v>
      </c>
      <c r="J28" s="57"/>
      <c r="K28" s="55"/>
      <c r="L28" s="55"/>
      <c r="M28" s="55"/>
    </row>
    <row r="29" spans="1:15" x14ac:dyDescent="0.25">
      <c r="A29" s="55"/>
      <c r="B29" s="56"/>
      <c r="C29" s="56">
        <v>425</v>
      </c>
      <c r="D29" s="57">
        <f>C29*1.2</f>
        <v>510</v>
      </c>
      <c r="E29" s="57"/>
      <c r="F29" s="58">
        <v>12500000</v>
      </c>
      <c r="G29" s="58">
        <f t="shared" ref="G29:G33" si="0">F29/C29</f>
        <v>29411.764705882353</v>
      </c>
      <c r="H29" s="58">
        <f t="shared" ref="H29:H33" si="1">F29/D29</f>
        <v>24509.803921568626</v>
      </c>
      <c r="I29" s="58" t="e">
        <f t="shared" ref="I29:I33" si="2">F29/B29</f>
        <v>#DIV/0!</v>
      </c>
      <c r="J29" s="57">
        <f t="shared" ref="J29:J32" si="3">D29/C29</f>
        <v>1.2</v>
      </c>
      <c r="K29" s="55"/>
      <c r="L29" s="55"/>
      <c r="M29" s="55"/>
    </row>
    <row r="30" spans="1:15" x14ac:dyDescent="0.25">
      <c r="A30" s="55"/>
      <c r="B30" s="56"/>
      <c r="C30" s="56">
        <v>412</v>
      </c>
      <c r="D30" s="57">
        <f>C30*1.2</f>
        <v>494.4</v>
      </c>
      <c r="E30" s="57"/>
      <c r="F30" s="58">
        <v>11000000</v>
      </c>
      <c r="G30" s="58">
        <f t="shared" si="0"/>
        <v>26699.029126213591</v>
      </c>
      <c r="H30" s="58">
        <f t="shared" si="1"/>
        <v>22249.190938511329</v>
      </c>
      <c r="I30" s="58" t="e">
        <f t="shared" si="2"/>
        <v>#DIV/0!</v>
      </c>
      <c r="J30" s="57">
        <f t="shared" si="3"/>
        <v>1.2</v>
      </c>
      <c r="K30" s="55"/>
      <c r="L30" s="55"/>
      <c r="M30" s="55"/>
    </row>
    <row r="31" spans="1:15" s="55" customFormat="1" x14ac:dyDescent="0.25">
      <c r="B31" s="56"/>
      <c r="C31" s="56">
        <v>852</v>
      </c>
      <c r="D31" s="57">
        <f>C31*1.2</f>
        <v>1022.4</v>
      </c>
      <c r="E31" s="57"/>
      <c r="F31" s="58">
        <v>21000000</v>
      </c>
      <c r="G31" s="58">
        <f t="shared" si="0"/>
        <v>24647.887323943662</v>
      </c>
      <c r="H31" s="58">
        <f t="shared" si="1"/>
        <v>20539.906103286386</v>
      </c>
      <c r="I31" s="58" t="e">
        <f t="shared" si="2"/>
        <v>#DIV/0!</v>
      </c>
      <c r="J31" s="57">
        <f t="shared" si="3"/>
        <v>1.2</v>
      </c>
    </row>
    <row r="32" spans="1:15" x14ac:dyDescent="0.25">
      <c r="A32" s="55"/>
      <c r="B32" s="56"/>
      <c r="C32" s="56"/>
      <c r="D32" s="57"/>
      <c r="E32" s="57"/>
      <c r="F32" s="58"/>
      <c r="G32" s="58" t="e">
        <f t="shared" si="0"/>
        <v>#DIV/0!</v>
      </c>
      <c r="H32" s="58" t="e">
        <f t="shared" si="1"/>
        <v>#DIV/0!</v>
      </c>
      <c r="I32" s="58" t="e">
        <f t="shared" si="2"/>
        <v>#DIV/0!</v>
      </c>
      <c r="J32" s="57" t="e">
        <f t="shared" si="3"/>
        <v>#DIV/0!</v>
      </c>
      <c r="K32" s="55"/>
      <c r="L32" s="55"/>
      <c r="M32" s="55"/>
    </row>
    <row r="33" spans="1:13" x14ac:dyDescent="0.25">
      <c r="A33" s="55"/>
      <c r="B33" s="56"/>
      <c r="C33" s="56"/>
      <c r="D33" s="57"/>
      <c r="E33" s="57"/>
      <c r="F33" s="57"/>
      <c r="G33" s="58" t="e">
        <f t="shared" si="0"/>
        <v>#DIV/0!</v>
      </c>
      <c r="H33" s="58" t="e">
        <f t="shared" si="1"/>
        <v>#DIV/0!</v>
      </c>
      <c r="I33" s="58" t="e">
        <f t="shared" si="2"/>
        <v>#DIV/0!</v>
      </c>
      <c r="J33" s="57"/>
      <c r="K33" s="55"/>
      <c r="L33" s="55"/>
      <c r="M33" s="55"/>
    </row>
    <row r="34" spans="1:13" x14ac:dyDescent="0.25">
      <c r="A34" s="55"/>
      <c r="B34" s="54" t="s">
        <v>22</v>
      </c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 x14ac:dyDescent="0.25">
      <c r="A35" s="55"/>
      <c r="B35" s="56">
        <v>473</v>
      </c>
      <c r="C35" s="56">
        <v>12200000</v>
      </c>
      <c r="D35" s="57">
        <f t="shared" ref="D35:D39" si="4">C35/B35</f>
        <v>25792.811839323469</v>
      </c>
      <c r="E35" s="58">
        <f>B15/D35</f>
        <v>0.97662868852459006</v>
      </c>
      <c r="F35" s="57"/>
      <c r="G35" s="58"/>
      <c r="H35" s="57"/>
      <c r="I35" s="58"/>
      <c r="J35" s="55"/>
      <c r="K35" s="55"/>
      <c r="L35" s="60"/>
      <c r="M35" s="55"/>
    </row>
    <row r="36" spans="1:13" x14ac:dyDescent="0.25">
      <c r="A36" s="55"/>
      <c r="B36" s="56">
        <v>625</v>
      </c>
      <c r="C36" s="56">
        <v>15700000</v>
      </c>
      <c r="D36" s="57">
        <f t="shared" si="4"/>
        <v>25120</v>
      </c>
      <c r="E36" s="58">
        <f>B15/D36</f>
        <v>1.0027866242038217</v>
      </c>
      <c r="F36" s="57"/>
      <c r="G36" s="58"/>
      <c r="H36" s="57"/>
      <c r="I36" s="58"/>
      <c r="J36" s="55"/>
      <c r="K36" s="55"/>
      <c r="L36" s="55"/>
      <c r="M36" s="55"/>
    </row>
    <row r="37" spans="1:13" x14ac:dyDescent="0.25">
      <c r="A37" s="55"/>
      <c r="B37" s="56">
        <v>469</v>
      </c>
      <c r="C37" s="56">
        <v>9600000</v>
      </c>
      <c r="D37" s="57">
        <f t="shared" si="4"/>
        <v>20469.083155650318</v>
      </c>
      <c r="E37" s="58">
        <f>B15/D37</f>
        <v>1.2306364583333333</v>
      </c>
      <c r="F37" s="57"/>
      <c r="G37" s="58"/>
      <c r="H37" s="57"/>
      <c r="I37" s="57"/>
      <c r="J37" s="55"/>
      <c r="K37" s="55"/>
      <c r="L37" s="55"/>
      <c r="M37" s="55"/>
    </row>
    <row r="38" spans="1:13" ht="15.75" x14ac:dyDescent="0.25">
      <c r="A38" s="61"/>
      <c r="B38" s="56">
        <v>262</v>
      </c>
      <c r="C38" s="56">
        <v>6100000</v>
      </c>
      <c r="D38" s="57">
        <f t="shared" si="4"/>
        <v>23282.442748091602</v>
      </c>
      <c r="E38" s="58">
        <f>B15/D38</f>
        <v>1.0819311475409836</v>
      </c>
      <c r="F38" s="57"/>
      <c r="G38" s="58"/>
      <c r="H38" s="57"/>
      <c r="I38" s="57"/>
      <c r="J38" s="55"/>
      <c r="K38" s="55"/>
      <c r="L38" s="55"/>
      <c r="M38" s="55"/>
    </row>
    <row r="39" spans="1:13" ht="15.75" x14ac:dyDescent="0.25">
      <c r="A39" s="61"/>
      <c r="B39" s="56">
        <v>490</v>
      </c>
      <c r="C39" s="56">
        <v>10400000</v>
      </c>
      <c r="D39" s="57">
        <f t="shared" si="4"/>
        <v>21224.489795918369</v>
      </c>
      <c r="E39" s="58">
        <f>B15/D39</f>
        <v>1.1868365384615385</v>
      </c>
      <c r="F39" s="58">
        <f>B15/E39</f>
        <v>21224.489795918365</v>
      </c>
      <c r="G39" s="58"/>
      <c r="H39" s="57"/>
      <c r="I39" s="57"/>
      <c r="J39" s="55"/>
      <c r="K39" s="55"/>
      <c r="L39" s="55"/>
      <c r="M39" s="55"/>
    </row>
    <row r="40" spans="1:13" ht="15.75" x14ac:dyDescent="0.25">
      <c r="A40" s="61"/>
      <c r="B40" s="54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ht="15.75" x14ac:dyDescent="0.25">
      <c r="A41" s="61"/>
      <c r="B41" s="54"/>
      <c r="C41" s="54"/>
      <c r="D41" s="55"/>
      <c r="E41" s="55"/>
      <c r="F41" s="55"/>
      <c r="G41" s="55"/>
      <c r="H41" s="55"/>
      <c r="I41" s="55"/>
      <c r="J41" s="55"/>
      <c r="K41" s="55"/>
      <c r="L41" s="55"/>
    </row>
    <row r="42" spans="1:13" ht="15.75" x14ac:dyDescent="0.25">
      <c r="A42" s="61"/>
      <c r="B42" s="54"/>
      <c r="C42" s="54"/>
      <c r="D42" s="55"/>
      <c r="E42" s="55"/>
      <c r="F42" s="55"/>
      <c r="G42" s="55"/>
      <c r="H42" s="55"/>
      <c r="I42" s="55"/>
      <c r="J42" s="55"/>
      <c r="K42" s="55"/>
      <c r="L42" s="55"/>
    </row>
    <row r="43" spans="1:13" ht="15.75" x14ac:dyDescent="0.25">
      <c r="A43" s="15"/>
    </row>
    <row r="44" spans="1:13" ht="15.75" x14ac:dyDescent="0.25">
      <c r="A44" s="15"/>
    </row>
    <row r="64" spans="4:6" x14ac:dyDescent="0.25">
      <c r="D64" s="13"/>
      <c r="E64" s="13"/>
      <c r="F6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topLeftCell="G1" zoomScale="93" zoomScaleNormal="93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topLeftCell="A8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D981-8EBC-4A66-814C-A24AF35F346A}">
  <dimension ref="A1"/>
  <sheetViews>
    <sheetView workbookViewId="0">
      <selection activeCell="A46" sqref="A4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F46C2-1240-4F1F-9E6C-99B3DD892094}">
  <dimension ref="A1"/>
  <sheetViews>
    <sheetView workbookViewId="0">
      <selection activeCell="K2" sqref="K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Sheet5</vt:lpstr>
      <vt:lpstr>Sheet4</vt:lpstr>
      <vt:lpstr>Sheet2</vt:lpstr>
      <vt:lpstr>Sheet3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2024-10-21T06:55:50Z</dcterms:modified>
</cp:coreProperties>
</file>