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Pedder Road\Amol Laxman Swarnkar\"/>
    </mc:Choice>
  </mc:AlternateContent>
  <xr:revisionPtr revIDLastSave="0" documentId="13_ncr:1_{217E318D-F274-481B-96BE-BE0ADC459F7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J23" i="4" l="1"/>
  <c r="I23" i="4"/>
  <c r="O27" i="4"/>
  <c r="P12" i="4"/>
  <c r="P10" i="4"/>
  <c r="I28" i="4"/>
  <c r="H21" i="4"/>
  <c r="H23" i="4" s="1"/>
  <c r="J19" i="4"/>
  <c r="I19" i="4"/>
  <c r="P11" i="4" l="1"/>
  <c r="P9" i="4"/>
  <c r="P8" i="4"/>
  <c r="P7" i="4"/>
  <c r="P6" i="4"/>
  <c r="P5" i="4"/>
  <c r="P4" i="4"/>
  <c r="P3" i="4"/>
  <c r="P2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<sst xmlns="http://schemas.openxmlformats.org/spreadsheetml/2006/main" count="30" uniqueCount="27">
  <si>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</si>
  <si>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</si>
  <si>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</si>
  <si>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</si>
  <si>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</si>
  <si>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</si>
  <si>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</si>
  <si>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</si>
  <si>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</si>
  <si>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</si>
  <si>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</si>
  <si>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</si>
  <si>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</si>
  <si>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206,2Floor,Wing-B1,DSK Madhuban CHS,Mehara Industrial estate,Kurla Andheri Road,Andheri East</t>
  </si>
  <si>
    <t>ca</t>
  </si>
  <si>
    <t>1 car covered park</t>
  </si>
  <si>
    <t>bua</t>
  </si>
  <si>
    <t>rate on ca</t>
  </si>
  <si>
    <t>fmv</t>
  </si>
  <si>
    <t>draft - 1.78 cr</t>
  </si>
  <si>
    <t>previious report - 2024</t>
  </si>
  <si>
    <t>12.09.24</t>
  </si>
  <si>
    <t>31.03.24</t>
  </si>
  <si>
    <t>05.03.24</t>
  </si>
  <si>
    <t>24.02.23</t>
  </si>
  <si>
    <t>22.07.22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</si>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</sst>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638175</xdr:colOff>
      <xdr:row>19</xdr:row>
      <xdr:rowOff>76200</xdr:rowOff>
    </xdr:from>
    <xdr:to>
      <xdr:col>26</xdr:col>
      <xdr:colOff>10340</xdr:colOff>
      <xdr:row>46</xdr:row>
      <xdr:rowOff>76918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0D6554-F732-4C57-A19C-C27FDB21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5925" y="4267200"/>
          <a:ext cx="5839640" cy="51442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7B6C8D-61A6-44BE-AC62-AB36B9797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11DC3-D840-4A45-859E-6E32F44E1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753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14</xdr:col>
      <xdr:colOff>238125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CCCCD7-0CFD-45D5-A789-CE5D76F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7553325" cy="86963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51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2F461-982A-4BF3-AF03-E10D0FDA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5821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55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13B3F5-E439-48AF-A429-39887C4EF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610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AE3FD-C978-41F6-B9A7-92F7CE14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6A0D2-7EB6-444D-9F99-6C8178258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34903-040B-490B-99D5-2D50DE66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601350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E5290E-2F4A-49D0-9836-8545B921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35750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534666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7983A-8A7A-4B6A-B67A-67BF2749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69066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439402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21FD20-1097-408C-A24E-B8695C23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73802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344139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1B6D8-120C-4DD0-9A25-6458944C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78539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9FC14-1774-4DB0-A03B-680CBF0F3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4" sqref="J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8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1065</v>
      </c>
      <c r="C2" s="4">
        <f>B2*1.2</f>
        <v>1278</v>
      </c>
      <c r="D2" s="4">
        <f t="shared" ref="D2:D13" si="2">C2*1.2</f>
        <v>1533.6</v>
      </c>
      <c r="E2" s="15">
        <f t="shared" ref="E2:E13" si="3">R2</f>
        <v>21000000</v>
      </c>
      <c r="F2" s="9">
        <f t="shared" ref="F2:F13" si="4">ROUND((E2/B2),0)</f>
        <v>19718</v>
      </c>
      <c r="G2" s="9">
        <f t="shared" ref="G2:G13" si="5">ROUND((E2/C2),0)</f>
        <v>16432</v>
      </c>
      <c r="H2" s="9">
        <f t="shared" ref="H2:H13" si="6">ROUND((E2/D2),0)</f>
        <v>13693</v>
      </c>
      <c r="I2" s="9" t="e">
        <f>#REF!</f>
        <v>#REF!</v>
      </c>
      <c r="J2" s="9">
        <f t="shared" ref="J2:J13" si="7">S2</f>
        <v>0</v>
      </c>
      <c r="O2">
        <v>0</v>
      </c>
      <c r="P2">
        <f t="shared" ref="P2:P12" si="8">O2/1.2</f>
        <v>0</v>
      </c>
      <c r="Q2">
        <v>1065</v>
      </c>
      <c r="R2" s="2">
        <v>21000000</v>
      </c>
      <c r="S2" s="7"/>
      <c r="T2" s="7"/>
    </row>
    <row r="3" spans="1:20" x14ac:dyDescent="0.25">
      <c r="A3" s="4">
        <f t="shared" si="0"/>
        <v>0</v>
      </c>
      <c r="B3" s="4">
        <f t="shared" si="1"/>
        <v>1000</v>
      </c>
      <c r="C3" s="4">
        <f t="shared" ref="C3:C15" si="9">B3*1.2</f>
        <v>1200</v>
      </c>
      <c r="D3" s="4">
        <f t="shared" si="2"/>
        <v>1440</v>
      </c>
      <c r="E3" s="15">
        <f t="shared" si="3"/>
        <v>21500000</v>
      </c>
      <c r="F3" s="9">
        <f t="shared" si="4"/>
        <v>21500</v>
      </c>
      <c r="G3" s="9">
        <f t="shared" si="5"/>
        <v>17917</v>
      </c>
      <c r="H3" s="9">
        <f t="shared" si="6"/>
        <v>14931</v>
      </c>
      <c r="I3" s="9" t="e">
        <f>#REF!</f>
        <v>#REF!</v>
      </c>
      <c r="J3" s="9">
        <f t="shared" si="7"/>
        <v>0</v>
      </c>
      <c r="O3">
        <v>0</v>
      </c>
      <c r="P3">
        <f t="shared" si="8"/>
        <v>0</v>
      </c>
      <c r="Q3">
        <v>1000</v>
      </c>
      <c r="R3" s="2">
        <v>21500000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1085</v>
      </c>
      <c r="C4" s="4">
        <f t="shared" si="9"/>
        <v>1302</v>
      </c>
      <c r="D4" s="4">
        <f t="shared" si="2"/>
        <v>1562.3999999999999</v>
      </c>
      <c r="E4" s="15">
        <f t="shared" si="3"/>
        <v>24000000</v>
      </c>
      <c r="F4" s="9">
        <f t="shared" si="4"/>
        <v>22120</v>
      </c>
      <c r="G4" s="9">
        <f t="shared" si="5"/>
        <v>18433</v>
      </c>
      <c r="H4" s="9">
        <f t="shared" si="6"/>
        <v>15361</v>
      </c>
      <c r="I4" s="9" t="e">
        <f>#REF!</f>
        <v>#REF!</v>
      </c>
      <c r="J4" s="9">
        <f t="shared" si="7"/>
        <v>0</v>
      </c>
      <c r="O4">
        <v>0</v>
      </c>
      <c r="P4">
        <f t="shared" si="8"/>
        <v>0</v>
      </c>
      <c r="Q4">
        <v>1085</v>
      </c>
      <c r="R4" s="2">
        <v>24000000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996</v>
      </c>
      <c r="C5" s="4">
        <f t="shared" si="9"/>
        <v>1195.2</v>
      </c>
      <c r="D5" s="4">
        <f t="shared" si="2"/>
        <v>1434.24</v>
      </c>
      <c r="E5" s="15">
        <f t="shared" si="3"/>
        <v>24500000</v>
      </c>
      <c r="F5" s="14">
        <f t="shared" si="4"/>
        <v>24598</v>
      </c>
      <c r="G5" s="9">
        <f t="shared" si="5"/>
        <v>20499</v>
      </c>
      <c r="H5" s="9">
        <f t="shared" si="6"/>
        <v>17082</v>
      </c>
      <c r="I5" s="9" t="e">
        <f>#REF!</f>
        <v>#REF!</v>
      </c>
      <c r="J5" s="9">
        <f t="shared" si="7"/>
        <v>0</v>
      </c>
      <c r="O5">
        <v>0</v>
      </c>
      <c r="P5">
        <f t="shared" si="8"/>
        <v>0</v>
      </c>
      <c r="Q5">
        <v>996</v>
      </c>
      <c r="R5" s="2">
        <v>24500000</v>
      </c>
      <c r="S5" s="7"/>
      <c r="T5" s="7"/>
    </row>
    <row r="6" spans="1:20" x14ac:dyDescent="0.25">
      <c r="A6" s="4">
        <f t="shared" si="0"/>
        <v>0</v>
      </c>
      <c r="B6" s="4">
        <f t="shared" si="1"/>
        <v>921</v>
      </c>
      <c r="C6" s="4">
        <f t="shared" si="9"/>
        <v>1105.2</v>
      </c>
      <c r="D6" s="4">
        <f t="shared" si="2"/>
        <v>1326.24</v>
      </c>
      <c r="E6" s="15">
        <f t="shared" si="3"/>
        <v>19000000</v>
      </c>
      <c r="F6" s="9">
        <f t="shared" si="4"/>
        <v>20630</v>
      </c>
      <c r="G6" s="9">
        <f t="shared" si="5"/>
        <v>17191</v>
      </c>
      <c r="H6" s="9">
        <f t="shared" si="6"/>
        <v>14326</v>
      </c>
      <c r="I6" s="9" t="e">
        <f>#REF!</f>
        <v>#REF!</v>
      </c>
      <c r="J6" s="9">
        <f t="shared" si="7"/>
        <v>0</v>
      </c>
      <c r="O6">
        <v>0</v>
      </c>
      <c r="P6">
        <f t="shared" si="8"/>
        <v>0</v>
      </c>
      <c r="Q6">
        <v>921</v>
      </c>
      <c r="R6" s="2">
        <v>19000000</v>
      </c>
      <c r="S6" s="7"/>
      <c r="T6" s="7"/>
    </row>
    <row r="7" spans="1:20" x14ac:dyDescent="0.25">
      <c r="A7" s="4">
        <f t="shared" si="0"/>
        <v>0</v>
      </c>
      <c r="B7" s="4">
        <f t="shared" si="1"/>
        <v>950</v>
      </c>
      <c r="C7" s="4">
        <f t="shared" si="9"/>
        <v>1140</v>
      </c>
      <c r="D7" s="4">
        <f t="shared" si="2"/>
        <v>1368</v>
      </c>
      <c r="E7" s="15">
        <f t="shared" si="3"/>
        <v>18000000</v>
      </c>
      <c r="F7" s="9">
        <f t="shared" si="4"/>
        <v>18947</v>
      </c>
      <c r="G7" s="9">
        <f t="shared" si="5"/>
        <v>15789</v>
      </c>
      <c r="H7" s="9">
        <f t="shared" si="6"/>
        <v>13158</v>
      </c>
      <c r="I7" s="9" t="e">
        <f>#REF!</f>
        <v>#REF!</v>
      </c>
      <c r="J7" s="9">
        <f t="shared" si="7"/>
        <v>0</v>
      </c>
      <c r="O7">
        <v>0</v>
      </c>
      <c r="P7">
        <f t="shared" si="8"/>
        <v>0</v>
      </c>
      <c r="Q7">
        <v>950</v>
      </c>
      <c r="R7" s="2">
        <v>18000000</v>
      </c>
      <c r="S7" s="7"/>
      <c r="T7" s="7"/>
    </row>
    <row r="8" spans="1:20" x14ac:dyDescent="0.25">
      <c r="A8" s="4">
        <f t="shared" si="0"/>
        <v>0</v>
      </c>
      <c r="B8" s="4">
        <f t="shared" si="1"/>
        <v>980</v>
      </c>
      <c r="C8" s="4">
        <f t="shared" si="9"/>
        <v>1176</v>
      </c>
      <c r="D8" s="4">
        <f t="shared" si="2"/>
        <v>1411.2</v>
      </c>
      <c r="E8" s="15">
        <f t="shared" si="3"/>
        <v>22000000</v>
      </c>
      <c r="F8" s="9">
        <f t="shared" si="4"/>
        <v>22449</v>
      </c>
      <c r="G8" s="9">
        <f t="shared" si="5"/>
        <v>18707</v>
      </c>
      <c r="H8" s="9">
        <f t="shared" si="6"/>
        <v>15590</v>
      </c>
      <c r="I8" s="9" t="e">
        <f>#REF!</f>
        <v>#REF!</v>
      </c>
      <c r="J8" s="9">
        <f t="shared" si="7"/>
        <v>0</v>
      </c>
      <c r="O8">
        <v>0</v>
      </c>
      <c r="P8">
        <f t="shared" si="8"/>
        <v>0</v>
      </c>
      <c r="Q8">
        <v>980</v>
      </c>
      <c r="R8" s="2">
        <v>22000000</v>
      </c>
      <c r="S8" s="7"/>
      <c r="T8" s="7"/>
    </row>
    <row r="9" spans="1:20" x14ac:dyDescent="0.25">
      <c r="A9" s="4">
        <f t="shared" si="0"/>
        <v>0</v>
      </c>
      <c r="B9" s="4">
        <f t="shared" si="1"/>
        <v>750</v>
      </c>
      <c r="C9" s="4">
        <f t="shared" si="9"/>
        <v>900</v>
      </c>
      <c r="D9" s="4">
        <f t="shared" si="2"/>
        <v>1080</v>
      </c>
      <c r="E9" s="15">
        <f t="shared" si="3"/>
        <v>17500000</v>
      </c>
      <c r="F9" s="14">
        <f t="shared" si="4"/>
        <v>23333</v>
      </c>
      <c r="G9" s="9">
        <f t="shared" si="5"/>
        <v>19444</v>
      </c>
      <c r="H9" s="9">
        <f t="shared" si="6"/>
        <v>16204</v>
      </c>
      <c r="I9" s="9" t="e">
        <f>#REF!</f>
        <v>#REF!</v>
      </c>
      <c r="J9" s="9">
        <f t="shared" si="7"/>
        <v>0</v>
      </c>
      <c r="O9">
        <v>0</v>
      </c>
      <c r="P9">
        <f t="shared" si="8"/>
        <v>0</v>
      </c>
      <c r="Q9">
        <v>750</v>
      </c>
      <c r="R9" s="2">
        <v>17500000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424</v>
      </c>
      <c r="C10" s="4">
        <f t="shared" si="9"/>
        <v>508.79999999999995</v>
      </c>
      <c r="D10" s="4">
        <f t="shared" si="2"/>
        <v>610.55999999999995</v>
      </c>
      <c r="E10" s="15">
        <f t="shared" si="3"/>
        <v>8500000</v>
      </c>
      <c r="F10" s="14">
        <f t="shared" si="4"/>
        <v>20047</v>
      </c>
      <c r="G10" s="9">
        <f t="shared" si="5"/>
        <v>16706</v>
      </c>
      <c r="H10" s="9">
        <f t="shared" si="6"/>
        <v>13922</v>
      </c>
      <c r="I10" s="9" t="e">
        <f>#REF!</f>
        <v>#REF!</v>
      </c>
      <c r="J10" s="9" t="str">
        <f t="shared" si="7"/>
        <v>12.09.24</v>
      </c>
      <c r="O10">
        <v>0</v>
      </c>
      <c r="P10">
        <f t="shared" si="8"/>
        <v>0</v>
      </c>
      <c r="Q10">
        <v>424</v>
      </c>
      <c r="R10" s="2">
        <v>8500000</v>
      </c>
      <c r="S10" s="7" t="s">
        <v>21</v>
      </c>
      <c r="T10" s="7"/>
    </row>
    <row r="11" spans="1:20" x14ac:dyDescent="0.25">
      <c r="A11" s="4">
        <f t="shared" si="0"/>
        <v>0</v>
      </c>
      <c r="B11" s="4">
        <f t="shared" si="1"/>
        <v>717</v>
      </c>
      <c r="C11" s="4">
        <f t="shared" si="9"/>
        <v>860.4</v>
      </c>
      <c r="D11" s="4">
        <f t="shared" si="2"/>
        <v>1032.48</v>
      </c>
      <c r="E11" s="15">
        <f t="shared" si="3"/>
        <v>18150000</v>
      </c>
      <c r="F11" s="9">
        <f t="shared" si="4"/>
        <v>25314</v>
      </c>
      <c r="G11" s="9">
        <f t="shared" si="5"/>
        <v>21095</v>
      </c>
      <c r="H11" s="9">
        <f t="shared" si="6"/>
        <v>17579</v>
      </c>
      <c r="I11" s="9" t="e">
        <f>#REF!</f>
        <v>#REF!</v>
      </c>
      <c r="J11" s="9" t="str">
        <f t="shared" si="7"/>
        <v>31.03.24</v>
      </c>
      <c r="O11">
        <v>0</v>
      </c>
      <c r="P11">
        <f t="shared" si="8"/>
        <v>0</v>
      </c>
      <c r="Q11">
        <v>717</v>
      </c>
      <c r="R11" s="2">
        <v>18150000</v>
      </c>
      <c r="S11" s="7" t="s">
        <v>22</v>
      </c>
      <c r="T11" s="7"/>
    </row>
    <row r="12" spans="1:20" x14ac:dyDescent="0.25">
      <c r="A12" s="4">
        <f t="shared" si="0"/>
        <v>0</v>
      </c>
      <c r="B12" s="4">
        <f t="shared" si="1"/>
        <v>424</v>
      </c>
      <c r="C12" s="4">
        <f t="shared" si="9"/>
        <v>508.79999999999995</v>
      </c>
      <c r="D12" s="4">
        <f t="shared" si="2"/>
        <v>610.55999999999995</v>
      </c>
      <c r="E12" s="15">
        <f t="shared" si="3"/>
        <v>9650000</v>
      </c>
      <c r="F12" s="14">
        <f t="shared" si="4"/>
        <v>22759</v>
      </c>
      <c r="G12" s="9">
        <f t="shared" si="5"/>
        <v>18966</v>
      </c>
      <c r="H12" s="9">
        <f t="shared" si="6"/>
        <v>15805</v>
      </c>
      <c r="I12" s="9" t="e">
        <f>#REF!</f>
        <v>#REF!</v>
      </c>
      <c r="J12" s="9" t="str">
        <f t="shared" si="7"/>
        <v>05.03.24</v>
      </c>
      <c r="O12">
        <v>0</v>
      </c>
      <c r="P12">
        <f t="shared" si="8"/>
        <v>0</v>
      </c>
      <c r="Q12">
        <v>424</v>
      </c>
      <c r="R12" s="2">
        <v>9650000</v>
      </c>
      <c r="S12" s="7" t="s">
        <v>23</v>
      </c>
      <c r="T12" s="7"/>
    </row>
    <row r="13" spans="1:20" x14ac:dyDescent="0.25">
      <c r="A13" s="4">
        <f t="shared" si="0"/>
        <v>0</v>
      </c>
      <c r="B13" s="4">
        <f t="shared" si="1"/>
        <v>709</v>
      </c>
      <c r="C13" s="4">
        <f t="shared" si="9"/>
        <v>850.8</v>
      </c>
      <c r="D13" s="4">
        <f t="shared" si="2"/>
        <v>1020.9599999999999</v>
      </c>
      <c r="E13" s="15">
        <f t="shared" si="3"/>
        <v>20000000</v>
      </c>
      <c r="F13" s="9">
        <f t="shared" si="4"/>
        <v>28209</v>
      </c>
      <c r="G13" s="9">
        <f t="shared" si="5"/>
        <v>23507</v>
      </c>
      <c r="H13" s="9">
        <f t="shared" si="6"/>
        <v>19589</v>
      </c>
      <c r="I13" s="9" t="e">
        <f>#REF!</f>
        <v>#REF!</v>
      </c>
      <c r="J13" s="9" t="str">
        <f t="shared" si="7"/>
        <v>24.02.23</v>
      </c>
      <c r="O13">
        <v>0</v>
      </c>
      <c r="P13">
        <f t="shared" ref="P13" si="10">O13/1.2</f>
        <v>0</v>
      </c>
      <c r="Q13">
        <v>709</v>
      </c>
      <c r="R13" s="2">
        <v>20000000</v>
      </c>
      <c r="S13" s="7" t="s">
        <v>24</v>
      </c>
      <c r="T13" s="7"/>
    </row>
    <row r="14" spans="1:20" x14ac:dyDescent="0.25">
      <c r="A14" s="4">
        <f t="shared" si="0"/>
        <v>0</v>
      </c>
      <c r="B14" s="4">
        <f t="shared" si="1"/>
        <v>1032</v>
      </c>
      <c r="C14" s="4">
        <f t="shared" si="9"/>
        <v>1238.3999999999999</v>
      </c>
      <c r="D14" s="4">
        <f t="shared" ref="D14:D15" si="11">C14*1.2</f>
        <v>1486.0799999999997</v>
      </c>
      <c r="E14" s="15">
        <f t="shared" ref="E14:E15" si="12">R14</f>
        <v>19500000</v>
      </c>
      <c r="F14" s="9">
        <f t="shared" ref="F14:F15" si="13">ROUND((E14/B14),0)</f>
        <v>18895</v>
      </c>
      <c r="G14" s="9">
        <f t="shared" ref="G14:G15" si="14">ROUND((E14/C14),0)</f>
        <v>15746</v>
      </c>
      <c r="H14" s="9">
        <f t="shared" ref="H14:H15" si="15">ROUND((E14/D14),0)</f>
        <v>13122</v>
      </c>
      <c r="I14" s="9" t="e">
        <f>#REF!</f>
        <v>#REF!</v>
      </c>
      <c r="J14" s="9" t="str">
        <f t="shared" ref="J14:J15" si="16">S14</f>
        <v>22.07.22</v>
      </c>
      <c r="O14">
        <v>0</v>
      </c>
      <c r="P14">
        <f t="shared" ref="P14:P15" si="17">O14/1.2</f>
        <v>0</v>
      </c>
      <c r="Q14">
        <v>1032</v>
      </c>
      <c r="R14" s="2">
        <v>19500000</v>
      </c>
      <c r="S14" s="7" t="s">
        <v>25</v>
      </c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15">
        <f t="shared" si="12"/>
        <v>0</v>
      </c>
      <c r="F15" s="9" t="e">
        <f t="shared" si="13"/>
        <v>#DIV/0!</v>
      </c>
      <c r="G15" s="9" t="e">
        <f t="shared" si="14"/>
        <v>#DIV/0!</v>
      </c>
      <c r="H15" s="9" t="e">
        <f t="shared" si="15"/>
        <v>#DIV/0!</v>
      </c>
      <c r="I15" s="9" t="e">
        <f>#REF!</f>
        <v>#REF!</v>
      </c>
      <c r="J15" s="9">
        <f t="shared" si="16"/>
        <v>0</v>
      </c>
      <c r="O15">
        <v>0</v>
      </c>
      <c r="P15">
        <f t="shared" si="17"/>
        <v>0</v>
      </c>
      <c r="Q15">
        <f t="shared" ref="Q14:Q15" si="18">P15/1.2</f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  <c r="I16" s="7"/>
      <c r="J16" s="7"/>
    </row>
    <row r="17" spans="5:24" x14ac:dyDescent="0.25">
      <c r="E17" s="7"/>
      <c r="F17" s="7"/>
      <c r="G17" s="7" t="s">
        <v>13</v>
      </c>
      <c r="H17" s="7"/>
      <c r="I17" s="7"/>
      <c r="J17" s="7"/>
    </row>
    <row r="18" spans="5:24" x14ac:dyDescent="0.25">
      <c r="E18" s="7"/>
      <c r="F18" s="7"/>
      <c r="G18" s="7" t="s">
        <v>14</v>
      </c>
      <c r="H18" s="7">
        <v>793</v>
      </c>
      <c r="I18" s="7" t="s">
        <v>15</v>
      </c>
      <c r="J18" s="7"/>
    </row>
    <row r="19" spans="5:24" x14ac:dyDescent="0.25">
      <c r="G19" t="s">
        <v>16</v>
      </c>
      <c r="H19">
        <v>952</v>
      </c>
      <c r="I19">
        <f>88.44*10.764</f>
        <v>951.9681599999999</v>
      </c>
      <c r="J19">
        <f>I19/H18</f>
        <v>1.2004642622950819</v>
      </c>
      <c r="T19" t="s">
        <v>20</v>
      </c>
    </row>
    <row r="20" spans="5:24" x14ac:dyDescent="0.25">
      <c r="G20" t="s">
        <v>17</v>
      </c>
      <c r="H20">
        <v>23000</v>
      </c>
    </row>
    <row r="21" spans="5:24" x14ac:dyDescent="0.25">
      <c r="G21" t="s">
        <v>18</v>
      </c>
      <c r="H21">
        <f>H20*H18</f>
        <v>18239000</v>
      </c>
    </row>
    <row r="22" spans="5:24" x14ac:dyDescent="0.25">
      <c r="G22" s="5" t="s">
        <v>26</v>
      </c>
      <c r="H22" s="5">
        <v>1200000</v>
      </c>
    </row>
    <row r="23" spans="5:24" x14ac:dyDescent="0.25">
      <c r="H23">
        <f>H22+H21</f>
        <v>19439000</v>
      </c>
      <c r="I23">
        <f>H23*95%</f>
        <v>18467050</v>
      </c>
      <c r="J23">
        <f>I23*75%</f>
        <v>13850287.5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G25" t="s">
        <v>19</v>
      </c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I27">
        <v>19648000</v>
      </c>
      <c r="O27">
        <f>16800*1.4</f>
        <v>23520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I28">
        <f>I27/793</f>
        <v>24776.796973518285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C310C-45B4-4B1C-B77C-F8D69A5CA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2024-10-18T12:24:33Z</dcterms:modified>
</cp:coreProperties>
</file>