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Prakash Kalidas Baria\"/>
    </mc:Choice>
  </mc:AlternateContent>
  <xr:revisionPtr revIDLastSave="0" documentId="13_ncr:1_{90C289EE-DD76-491D-B4CC-306F78853B8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2" i="4" l="1"/>
  <c r="Q23" i="4"/>
  <c r="Q24" i="4"/>
  <c r="Q25" i="4"/>
  <c r="Q26" i="4"/>
  <c r="Q27" i="4"/>
  <c r="Q28" i="4"/>
  <c r="Q30" i="4" s="1"/>
  <c r="Q29" i="4"/>
  <c r="Q21" i="4"/>
  <c r="Q9" i="4" l="1"/>
  <c r="Q8" i="4"/>
  <c r="Q7" i="4"/>
  <c r="P5" i="4"/>
  <c r="H20" i="4"/>
  <c r="J18" i="4"/>
  <c r="I17" i="4"/>
  <c r="I18" i="4"/>
  <c r="Q12" i="4" l="1"/>
  <c r="P12" i="4"/>
  <c r="P11" i="4"/>
  <c r="Q11" i="4" s="1"/>
  <c r="Q10" i="4"/>
  <c r="P10" i="4"/>
  <c r="P9" i="4"/>
  <c r="P8" i="4"/>
  <c r="P7" i="4"/>
  <c r="P6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<sst xmlns="http://schemas.openxmlformats.org/spreadsheetml/2006/main" count="104" uniqueCount="23">
  <si>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</si>
  <si>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</si>
  <si>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</si>
  <si>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</si>
  <si>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</si>
  <si>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</si>
  <si>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</si>
  <si>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</si>
  <si>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</si>
  <si>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</si>
  <si>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</si>
  <si>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</si>
  <si>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</si>
  <si>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104, 1st Floor, Wing - B, Parasnath Nagari, Village - Umaroli</t>
  </si>
  <si>
    <t>bua</t>
  </si>
  <si>
    <t>fmv</t>
  </si>
  <si>
    <t>ca</t>
  </si>
  <si>
    <t>rate on ca</t>
  </si>
  <si>
    <t>01.10.24</t>
  </si>
  <si>
    <t>17.09.24</t>
  </si>
  <si>
    <t>26.07.24</t>
  </si>
  <si>
    <t>mca</t>
  </si>
  <si>
    <t>oc- 2017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</si>
</sst>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D9E28E-6BB9-4F5D-826C-DB73CB04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BE186-C6F7-494D-9E98-F4D7162F4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5A88D-E17E-4C73-A6C6-BD1B5157D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3754D-0747-44EE-809E-A6CE5E75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7D0FC6-AAC9-49CE-B596-6FFF14795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17088-C6E3-4C00-8E62-EF8E5C12E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5EE3BC-CCFA-4FC0-BBB6-FF63F435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152400</xdr:rowOff>
    </xdr:from>
    <xdr:to>
      <xdr:col>29</xdr:col>
      <xdr:colOff>409575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88EBF0-AC3F-4010-B12F-83C8C02C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4400"/>
          <a:ext cx="18087975" cy="868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H27" sqref="H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333</v>
      </c>
      <c r="C2" s="4">
        <f>B2*1.2</f>
        <v>399.59999999999997</v>
      </c>
      <c r="D2" s="4">
        <f t="shared" ref="D2:D13" si="2">C2*1.2</f>
        <v>479.51999999999992</v>
      </c>
      <c r="E2" s="5">
        <f t="shared" ref="E2:E13" si="3">R2</f>
        <v>3300000</v>
      </c>
      <c r="F2" s="10">
        <f t="shared" ref="F2:F13" si="4">ROUND((E2/B2),0)</f>
        <v>9910</v>
      </c>
      <c r="G2" s="10">
        <f t="shared" ref="G2:G13" si="5">ROUND((E2/C2),0)</f>
        <v>8258</v>
      </c>
      <c r="H2" s="10">
        <f t="shared" ref="H2:H13" si="6">ROUND((E2/D2),0)</f>
        <v>6882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333</v>
      </c>
      <c r="R2" s="2">
        <v>3300000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383</v>
      </c>
      <c r="C3" s="4">
        <f t="shared" ref="C3:C15" si="9">B3*1.2</f>
        <v>459.59999999999997</v>
      </c>
      <c r="D3" s="4">
        <f t="shared" si="2"/>
        <v>551.52</v>
      </c>
      <c r="E3" s="5">
        <f t="shared" si="3"/>
        <v>1700000</v>
      </c>
      <c r="F3" s="10">
        <f t="shared" si="4"/>
        <v>4439</v>
      </c>
      <c r="G3" s="10">
        <f t="shared" si="5"/>
        <v>3699</v>
      </c>
      <c r="H3" s="10">
        <f t="shared" si="6"/>
        <v>3082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383</v>
      </c>
      <c r="R3" s="2">
        <v>1700000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392.36111111111114</v>
      </c>
      <c r="C4" s="4">
        <f t="shared" si="9"/>
        <v>470.83333333333337</v>
      </c>
      <c r="D4" s="4">
        <f t="shared" si="2"/>
        <v>565</v>
      </c>
      <c r="E4" s="16">
        <f t="shared" si="3"/>
        <v>1650000</v>
      </c>
      <c r="F4" s="10">
        <f t="shared" si="4"/>
        <v>4205</v>
      </c>
      <c r="G4" s="10">
        <f t="shared" si="5"/>
        <v>3504</v>
      </c>
      <c r="H4" s="10">
        <f t="shared" si="6"/>
        <v>2920</v>
      </c>
      <c r="I4" s="10" t="e">
        <f>#REF!</f>
        <v>#REF!</v>
      </c>
      <c r="J4" s="10">
        <f t="shared" si="7"/>
        <v>0</v>
      </c>
      <c r="K4" s="8"/>
      <c r="L4" s="8"/>
      <c r="M4" s="8"/>
      <c r="N4" s="8"/>
      <c r="O4">
        <v>565</v>
      </c>
      <c r="P4">
        <f t="shared" si="8"/>
        <v>470.83333333333337</v>
      </c>
      <c r="Q4">
        <f t="shared" ref="Q4:Q12" si="10">P4/1.2</f>
        <v>392.36111111111114</v>
      </c>
      <c r="R4" s="2">
        <v>1650000</v>
      </c>
      <c r="S4" s="8"/>
      <c r="T4" s="8"/>
    </row>
    <row r="5" spans="1:20" x14ac:dyDescent="0.25">
      <c r="A5" s="4">
        <f t="shared" si="0"/>
        <v>0</v>
      </c>
      <c r="B5" s="4">
        <f t="shared" si="1"/>
        <v>380</v>
      </c>
      <c r="C5" s="4">
        <f t="shared" si="9"/>
        <v>456</v>
      </c>
      <c r="D5" s="4">
        <f t="shared" si="2"/>
        <v>547.19999999999993</v>
      </c>
      <c r="E5" s="16">
        <f t="shared" si="3"/>
        <v>1800000</v>
      </c>
      <c r="F5" s="15">
        <f t="shared" si="4"/>
        <v>4737</v>
      </c>
      <c r="G5" s="10">
        <f t="shared" si="5"/>
        <v>3947</v>
      </c>
      <c r="H5" s="10">
        <f t="shared" si="6"/>
        <v>3289</v>
      </c>
      <c r="I5" s="10" t="e">
        <f>#REF!</f>
        <v>#REF!</v>
      </c>
      <c r="J5" s="10">
        <f t="shared" si="7"/>
        <v>0</v>
      </c>
      <c r="K5" s="8"/>
      <c r="L5" s="8"/>
      <c r="M5" s="8"/>
      <c r="N5" s="8"/>
      <c r="O5">
        <v>0</v>
      </c>
      <c r="P5">
        <f t="shared" si="8"/>
        <v>0</v>
      </c>
      <c r="Q5">
        <v>380</v>
      </c>
      <c r="R5" s="2">
        <v>1800000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420</v>
      </c>
      <c r="C6" s="4">
        <f t="shared" si="9"/>
        <v>504</v>
      </c>
      <c r="D6" s="4">
        <f t="shared" si="2"/>
        <v>604.79999999999995</v>
      </c>
      <c r="E6" s="16">
        <f t="shared" si="3"/>
        <v>1900000</v>
      </c>
      <c r="F6" s="10">
        <f t="shared" si="4"/>
        <v>4524</v>
      </c>
      <c r="G6" s="10">
        <f t="shared" si="5"/>
        <v>3770</v>
      </c>
      <c r="H6" s="10">
        <f t="shared" si="6"/>
        <v>3142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>
        <v>0</v>
      </c>
      <c r="P6">
        <f t="shared" si="8"/>
        <v>0</v>
      </c>
      <c r="Q6">
        <v>420</v>
      </c>
      <c r="R6" s="2">
        <v>1900000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482.11955999999998</v>
      </c>
      <c r="C7" s="4">
        <f t="shared" si="9"/>
        <v>578.54347199999995</v>
      </c>
      <c r="D7" s="4">
        <f t="shared" si="2"/>
        <v>694.25216639999996</v>
      </c>
      <c r="E7" s="16">
        <f t="shared" si="3"/>
        <v>2750000</v>
      </c>
      <c r="F7" s="15">
        <f t="shared" si="4"/>
        <v>5704</v>
      </c>
      <c r="G7" s="10">
        <f t="shared" si="5"/>
        <v>4753</v>
      </c>
      <c r="H7" s="10">
        <f t="shared" si="6"/>
        <v>3961</v>
      </c>
      <c r="I7" s="10" t="e">
        <f>#REF!</f>
        <v>#REF!</v>
      </c>
      <c r="J7" s="10" t="str">
        <f t="shared" si="7"/>
        <v>01.10.24</v>
      </c>
      <c r="K7" s="8"/>
      <c r="L7" s="8"/>
      <c r="M7" s="8"/>
      <c r="N7" s="8"/>
      <c r="O7">
        <v>0</v>
      </c>
      <c r="P7">
        <f t="shared" si="8"/>
        <v>0</v>
      </c>
      <c r="Q7">
        <f>44.79*10.764</f>
        <v>482.11955999999998</v>
      </c>
      <c r="R7" s="2">
        <v>2750000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378.24696</v>
      </c>
      <c r="C8" s="4">
        <f t="shared" si="9"/>
        <v>453.89635199999998</v>
      </c>
      <c r="D8" s="4">
        <f t="shared" si="2"/>
        <v>544.67562239999995</v>
      </c>
      <c r="E8" s="16">
        <f t="shared" si="3"/>
        <v>1850000</v>
      </c>
      <c r="F8" s="15">
        <f t="shared" si="4"/>
        <v>4891</v>
      </c>
      <c r="G8" s="10">
        <f t="shared" si="5"/>
        <v>4076</v>
      </c>
      <c r="H8" s="10">
        <f t="shared" si="6"/>
        <v>3397</v>
      </c>
      <c r="I8" s="10" t="e">
        <f>#REF!</f>
        <v>#REF!</v>
      </c>
      <c r="J8" s="10" t="str">
        <f t="shared" si="7"/>
        <v>17.09.24</v>
      </c>
      <c r="K8" s="8"/>
      <c r="L8" s="8"/>
      <c r="M8" s="8"/>
      <c r="N8" s="8"/>
      <c r="O8">
        <v>0</v>
      </c>
      <c r="P8">
        <f t="shared" si="8"/>
        <v>0</v>
      </c>
      <c r="Q8">
        <f>35.14*10.764</f>
        <v>378.24696</v>
      </c>
      <c r="R8" s="2">
        <v>1850000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589.54427999999996</v>
      </c>
      <c r="C9" s="4">
        <f t="shared" si="9"/>
        <v>707.45313599999997</v>
      </c>
      <c r="D9" s="4">
        <f t="shared" si="2"/>
        <v>848.94376319999992</v>
      </c>
      <c r="E9" s="16">
        <f t="shared" si="3"/>
        <v>2780000</v>
      </c>
      <c r="F9" s="10">
        <f t="shared" si="4"/>
        <v>4716</v>
      </c>
      <c r="G9" s="10">
        <f t="shared" si="5"/>
        <v>3930</v>
      </c>
      <c r="H9" s="10">
        <f t="shared" si="6"/>
        <v>3275</v>
      </c>
      <c r="I9" s="10" t="e">
        <f>#REF!</f>
        <v>#REF!</v>
      </c>
      <c r="J9" s="10" t="str">
        <f t="shared" si="7"/>
        <v>26.07.24</v>
      </c>
      <c r="K9" s="8"/>
      <c r="L9" s="8"/>
      <c r="M9" s="8"/>
      <c r="N9" s="8"/>
      <c r="O9">
        <v>0</v>
      </c>
      <c r="P9">
        <f t="shared" si="8"/>
        <v>0</v>
      </c>
      <c r="Q9">
        <f>54.77*10.764</f>
        <v>589.54427999999996</v>
      </c>
      <c r="R9" s="2">
        <v>2780000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10">
        <f t="shared" si="7"/>
        <v>0</v>
      </c>
      <c r="K10" s="8"/>
      <c r="L10" s="8"/>
      <c r="M10" s="8"/>
      <c r="N10" s="8"/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K11" s="8"/>
      <c r="L11" s="8"/>
      <c r="M11" s="8"/>
      <c r="N11" s="8"/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G16" t="s">
        <v>13</v>
      </c>
    </row>
    <row r="17" spans="7:24" x14ac:dyDescent="0.25">
      <c r="G17" t="s">
        <v>16</v>
      </c>
      <c r="H17">
        <v>394</v>
      </c>
      <c r="I17">
        <f>36.57*10.764</f>
        <v>393.63947999999999</v>
      </c>
    </row>
    <row r="18" spans="7:24" x14ac:dyDescent="0.25">
      <c r="G18" t="s">
        <v>14</v>
      </c>
      <c r="H18">
        <v>472</v>
      </c>
      <c r="I18">
        <f>43.88*10.764</f>
        <v>472.32432</v>
      </c>
      <c r="J18">
        <f>I18/I17</f>
        <v>1.1998906207273723</v>
      </c>
    </row>
    <row r="19" spans="7:24" x14ac:dyDescent="0.25">
      <c r="G19" t="s">
        <v>17</v>
      </c>
      <c r="H19">
        <v>4800</v>
      </c>
    </row>
    <row r="20" spans="7:24" x14ac:dyDescent="0.25">
      <c r="G20" t="s">
        <v>15</v>
      </c>
      <c r="H20">
        <f>H19*H17</f>
        <v>1891200</v>
      </c>
      <c r="P20" t="s">
        <v>21</v>
      </c>
    </row>
    <row r="21" spans="7:24" x14ac:dyDescent="0.25">
      <c r="O21">
        <v>16.7</v>
      </c>
      <c r="P21">
        <v>8.1</v>
      </c>
      <c r="Q21">
        <f>P21*O21</f>
        <v>135.26999999999998</v>
      </c>
    </row>
    <row r="22" spans="7:24" x14ac:dyDescent="0.25">
      <c r="G22" s="6"/>
      <c r="H22" s="6"/>
      <c r="O22">
        <v>6</v>
      </c>
      <c r="P22">
        <v>7.2</v>
      </c>
      <c r="Q22">
        <f t="shared" ref="Q22:Q29" si="21">P22*O22</f>
        <v>43.2</v>
      </c>
    </row>
    <row r="23" spans="7:24" x14ac:dyDescent="0.25">
      <c r="H23" t="s">
        <v>22</v>
      </c>
      <c r="O23">
        <v>9</v>
      </c>
      <c r="P23">
        <v>13.6</v>
      </c>
      <c r="Q23">
        <f t="shared" si="21"/>
        <v>122.39999999999999</v>
      </c>
    </row>
    <row r="24" spans="7:24" x14ac:dyDescent="0.25">
      <c r="O24">
        <v>3</v>
      </c>
      <c r="P24" s="11">
        <v>4</v>
      </c>
      <c r="Q24">
        <f t="shared" si="21"/>
        <v>12</v>
      </c>
      <c r="R24" s="13"/>
      <c r="T24" s="11"/>
      <c r="U24" s="11"/>
      <c r="V24" s="11"/>
      <c r="W24" s="11"/>
      <c r="X24" s="11"/>
    </row>
    <row r="25" spans="7:24" x14ac:dyDescent="0.25">
      <c r="O25">
        <v>3.9</v>
      </c>
      <c r="P25" s="11">
        <v>5.7</v>
      </c>
      <c r="Q25">
        <f t="shared" si="21"/>
        <v>22.23</v>
      </c>
      <c r="R25" s="14"/>
      <c r="T25" s="14"/>
      <c r="U25" s="14"/>
      <c r="V25" s="11"/>
      <c r="W25" s="11"/>
      <c r="X25" s="11"/>
    </row>
    <row r="26" spans="7:24" x14ac:dyDescent="0.25">
      <c r="O26">
        <v>6.1</v>
      </c>
      <c r="P26" s="11">
        <v>2</v>
      </c>
      <c r="Q26">
        <f t="shared" si="21"/>
        <v>12.2</v>
      </c>
      <c r="R26" s="11"/>
      <c r="T26" s="11"/>
      <c r="U26" s="11"/>
      <c r="V26" s="11"/>
      <c r="W26" s="11"/>
      <c r="X26" s="11"/>
    </row>
    <row r="27" spans="7:24" x14ac:dyDescent="0.25">
      <c r="O27">
        <v>8</v>
      </c>
      <c r="P27" s="11">
        <v>2.11</v>
      </c>
      <c r="Q27">
        <f t="shared" si="21"/>
        <v>16.88</v>
      </c>
      <c r="R27" s="11"/>
      <c r="T27" s="11"/>
      <c r="U27" s="11"/>
      <c r="V27" s="11"/>
      <c r="W27" s="11"/>
      <c r="X27" s="11"/>
    </row>
    <row r="28" spans="7:24" x14ac:dyDescent="0.25">
      <c r="O28">
        <v>2.6</v>
      </c>
      <c r="P28" s="11">
        <v>5</v>
      </c>
      <c r="Q28">
        <f t="shared" si="21"/>
        <v>13</v>
      </c>
      <c r="R28" s="12"/>
      <c r="T28" s="12"/>
      <c r="U28" s="12"/>
      <c r="V28" s="11"/>
      <c r="W28" s="11"/>
      <c r="X28" s="11"/>
    </row>
    <row r="29" spans="7:24" x14ac:dyDescent="0.25">
      <c r="O29">
        <v>11.11</v>
      </c>
      <c r="P29" s="11">
        <v>3</v>
      </c>
      <c r="Q29">
        <f t="shared" si="21"/>
        <v>33.33</v>
      </c>
      <c r="R29" s="11"/>
      <c r="T29" s="11"/>
      <c r="U29" s="11"/>
      <c r="V29" s="11"/>
      <c r="W29" s="11"/>
      <c r="X29" s="11"/>
    </row>
    <row r="30" spans="7:24" x14ac:dyDescent="0.25">
      <c r="P30" s="11"/>
      <c r="Q30" s="11">
        <f>SUM(Q21:Q29)</f>
        <v>410.50999999999993</v>
      </c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2024-11-06T08:28:27Z</dcterms:modified>
</cp:coreProperties>
</file>