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Umesh Ashok Satkar - BOM\"/>
    </mc:Choice>
  </mc:AlternateContent>
  <xr:revisionPtr revIDLastSave="0" documentId="13_ncr:1_{048C5618-F62D-4ADB-AA0C-634D94D0718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S9" i="19"/>
  <c r="X8" i="18"/>
  <c r="I34" i="4"/>
  <c r="G33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<sst xmlns="http://schemas.openxmlformats.org/spreadsheetml/2006/main" count="49" uniqueCount="43">
  <si>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</si>
  <si>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</si>
  <si>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</si>
  <si>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</si>
  <si>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</si>
  <si>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</si>
  <si>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</si>
  <si>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</si>
  <si>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</si>
  <si>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</si>
  <si>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</si>
  <si>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</si>
  <si>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</si>
  <si>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</si>
  <si>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</si>
  <si>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</si>
  <si>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</si>
  <si>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</si>
  <si>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</si>
  <si>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</si>
  <si>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</si>
  <si>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</si>
  <si>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</si>
  <si>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</si>
  <si>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</si>
  <si>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</si>
  <si>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</si>
  <si>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</si>
  <si>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</si>
  <si>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</si>
  <si>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</si>
  <si>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</si>
  <si>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</si>
  <si>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</si>
  <si>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</si>
  <si>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</si>
  <si>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</si>
  <si>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</si>
  <si>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</si>
  <si>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</si>
  <si>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Sewree Branch )  - Umesh Ashok Satkar Amol Ashok Satkar AND Sunita Ashok Satkar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</si>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</sst>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40</xdr:row>
      <xdr:rowOff>162947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1D5B91-DB57-46E6-9AE6-D067B85FE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325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334613</xdr:colOff>
      <xdr:row>44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6F070-F6E7-47CF-A0DE-D5959660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69013" cy="7421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41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A17C5A-3263-466B-9F96-E656665C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7649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41</xdr:row>
      <xdr:rowOff>182017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55E14-51F0-4735-8A05-9C246459E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468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44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1B9FCC-59C9-4A8A-AAE5-5D286F11F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720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32</xdr:row>
      <xdr:rowOff>105640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2A56D2-B59B-4348-AC82-EDB955F09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62016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33</xdr:row>
      <xdr:rowOff>38956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4C1688-23E2-4A2F-8644-A00D06E65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6134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S12" sqref="S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530</v>
      </c>
      <c r="C3" s="45">
        <f>B3*1.2</f>
        <v>636</v>
      </c>
      <c r="D3" s="45">
        <f t="shared" ref="D3:D14" si="2">C3*1.2</f>
        <v>763.19999999999993</v>
      </c>
      <c r="E3" s="46">
        <f t="shared" ref="E3:E14" si="3">R3</f>
        <v>8719218</v>
      </c>
      <c r="F3" s="45">
        <f t="shared" ref="F3:F14" si="4">ROUND((E3/B3),0)</f>
        <v>16451</v>
      </c>
      <c r="G3" s="45">
        <f t="shared" ref="G3:G14" si="5">ROUND((E3/C3),0)</f>
        <v>13709</v>
      </c>
      <c r="H3" s="45">
        <f t="shared" ref="H3:H14" si="6">ROUND((E3/D3),0)</f>
        <v>11425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530</v>
      </c>
      <c r="R3" s="48">
        <v>8719218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322</v>
      </c>
      <c r="C4" s="45">
        <f t="shared" ref="C4:C9" si="11">B4*1.2</f>
        <v>386.4</v>
      </c>
      <c r="D4" s="45">
        <f t="shared" ref="D4:D9" si="12">C4*1.2</f>
        <v>463.67999999999995</v>
      </c>
      <c r="E4" s="46">
        <f t="shared" ref="E4:E9" si="13">R4</f>
        <v>5385788</v>
      </c>
      <c r="F4" s="45">
        <f t="shared" ref="F4:F9" si="14">ROUND((E4/B4),0)</f>
        <v>16726</v>
      </c>
      <c r="G4" s="45">
        <f t="shared" ref="G4:G9" si="15">ROUND((E4/C4),0)</f>
        <v>13938</v>
      </c>
      <c r="H4" s="45">
        <f t="shared" ref="H4:H9" si="16">ROUND((E4/D4),0)</f>
        <v>11615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f t="shared" ref="P4:P9" si="18">O4/1.2</f>
        <v>0</v>
      </c>
      <c r="Q4" s="47">
        <v>322</v>
      </c>
      <c r="R4" s="48">
        <v>5385788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322</v>
      </c>
      <c r="C16" s="4">
        <f>B16*1.2</f>
        <v>386.4</v>
      </c>
      <c r="D16" s="4">
        <f t="shared" ref="D16:D28" si="34">C16*1.2</f>
        <v>463.67999999999995</v>
      </c>
      <c r="E16" s="5">
        <f t="shared" ref="E16:E28" si="35">R16</f>
        <v>5900000</v>
      </c>
      <c r="F16" s="9">
        <f t="shared" ref="F16:F28" si="36">ROUND((E16/B16),0)</f>
        <v>18323</v>
      </c>
      <c r="G16" s="9">
        <f t="shared" ref="G16:G28" si="37">ROUND((E16/C16),0)</f>
        <v>15269</v>
      </c>
      <c r="H16" s="9">
        <f t="shared" ref="H16:H28" si="38">ROUND((E16/D16),0)</f>
        <v>12724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322</v>
      </c>
      <c r="R16" s="2">
        <v>5900000</v>
      </c>
    </row>
    <row r="17" spans="1:24" x14ac:dyDescent="0.25">
      <c r="A17" s="4">
        <f t="shared" si="32"/>
        <v>0</v>
      </c>
      <c r="B17" s="4">
        <f t="shared" si="33"/>
        <v>530</v>
      </c>
      <c r="C17" s="4">
        <f t="shared" ref="C17:C28" si="41">B17*1.2</f>
        <v>636</v>
      </c>
      <c r="D17" s="4">
        <f t="shared" si="34"/>
        <v>763.19999999999993</v>
      </c>
      <c r="E17" s="5">
        <f t="shared" si="35"/>
        <v>9899000</v>
      </c>
      <c r="F17" s="9">
        <f t="shared" si="36"/>
        <v>18677</v>
      </c>
      <c r="G17" s="9">
        <f t="shared" si="37"/>
        <v>15564</v>
      </c>
      <c r="H17" s="9">
        <f t="shared" si="38"/>
        <v>12970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530</v>
      </c>
      <c r="R17" s="2">
        <v>9899000</v>
      </c>
    </row>
    <row r="18" spans="1:24" s="47" customFormat="1" x14ac:dyDescent="0.25">
      <c r="A18" s="45">
        <f t="shared" si="32"/>
        <v>0</v>
      </c>
      <c r="B18" s="45">
        <f t="shared" si="33"/>
        <v>520</v>
      </c>
      <c r="C18" s="45">
        <f t="shared" si="41"/>
        <v>624</v>
      </c>
      <c r="D18" s="45">
        <f t="shared" si="34"/>
        <v>748.8</v>
      </c>
      <c r="E18" s="46">
        <f t="shared" si="35"/>
        <v>10200000</v>
      </c>
      <c r="F18" s="45">
        <f t="shared" si="36"/>
        <v>19615</v>
      </c>
      <c r="G18" s="45">
        <f t="shared" si="37"/>
        <v>16346</v>
      </c>
      <c r="H18" s="45">
        <f t="shared" si="38"/>
        <v>13622</v>
      </c>
      <c r="I18" s="45" t="e">
        <f>#REF!</f>
        <v>#REF!</v>
      </c>
      <c r="J18" s="45">
        <f t="shared" si="39"/>
        <v>0</v>
      </c>
      <c r="O18" s="47">
        <v>0</v>
      </c>
      <c r="P18" s="47">
        <f t="shared" si="40"/>
        <v>0</v>
      </c>
      <c r="Q18" s="47">
        <v>520</v>
      </c>
      <c r="R18" s="48">
        <v>10200000</v>
      </c>
    </row>
    <row r="19" spans="1:24" x14ac:dyDescent="0.25">
      <c r="A19" s="4">
        <f t="shared" si="32"/>
        <v>0</v>
      </c>
      <c r="B19" s="4">
        <f t="shared" si="33"/>
        <v>530</v>
      </c>
      <c r="C19" s="4">
        <f t="shared" si="41"/>
        <v>636</v>
      </c>
      <c r="D19" s="4">
        <f t="shared" si="34"/>
        <v>763.19999999999993</v>
      </c>
      <c r="E19" s="5">
        <f t="shared" si="35"/>
        <v>9350000</v>
      </c>
      <c r="F19" s="9">
        <f t="shared" si="36"/>
        <v>17642</v>
      </c>
      <c r="G19" s="9">
        <f t="shared" si="37"/>
        <v>14701</v>
      </c>
      <c r="H19" s="9">
        <f t="shared" si="38"/>
        <v>12251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530</v>
      </c>
      <c r="R19" s="2">
        <v>9350000</v>
      </c>
    </row>
    <row r="20" spans="1:24" s="47" customFormat="1" x14ac:dyDescent="0.25">
      <c r="A20" s="45">
        <f t="shared" si="32"/>
        <v>0</v>
      </c>
      <c r="B20" s="45">
        <f t="shared" si="33"/>
        <v>530</v>
      </c>
      <c r="C20" s="45">
        <f t="shared" si="41"/>
        <v>636</v>
      </c>
      <c r="D20" s="45">
        <f t="shared" si="34"/>
        <v>763.19999999999993</v>
      </c>
      <c r="E20" s="46">
        <f t="shared" si="35"/>
        <v>10000000</v>
      </c>
      <c r="F20" s="45">
        <f t="shared" si="36"/>
        <v>18868</v>
      </c>
      <c r="G20" s="45">
        <f t="shared" si="37"/>
        <v>15723</v>
      </c>
      <c r="H20" s="45">
        <f t="shared" si="38"/>
        <v>13103</v>
      </c>
      <c r="I20" s="45" t="e">
        <f>#REF!</f>
        <v>#REF!</v>
      </c>
      <c r="J20" s="45">
        <f t="shared" si="39"/>
        <v>0</v>
      </c>
      <c r="O20" s="47">
        <v>0</v>
      </c>
      <c r="P20" s="47">
        <f t="shared" si="40"/>
        <v>0</v>
      </c>
      <c r="Q20" s="47">
        <v>530</v>
      </c>
      <c r="R20" s="48">
        <v>10000000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E32" t="s">
        <v>41</v>
      </c>
      <c r="F32" s="7">
        <v>47.38</v>
      </c>
      <c r="G32" s="6">
        <f>F32*10.764</f>
        <v>509.99831999999998</v>
      </c>
      <c r="H32" s="6"/>
      <c r="I32">
        <v>510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v>1.86</v>
      </c>
      <c r="G33">
        <f>F33*10.764</f>
        <v>20.021039999999999</v>
      </c>
      <c r="I33">
        <v>20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6:25" ht="15.75" x14ac:dyDescent="0.25">
      <c r="I34">
        <f>SUM(I32:I33)</f>
        <v>530</v>
      </c>
      <c r="S34" s="10"/>
      <c r="T34" s="10"/>
      <c r="U34" s="17" t="s">
        <v>18</v>
      </c>
      <c r="V34" s="23"/>
      <c r="W34" s="24">
        <f>W35-W33</f>
        <v>63</v>
      </c>
      <c r="X34" s="41">
        <v>2027</v>
      </c>
      <c r="Y34" t="s">
        <v>42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-4.5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530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9540000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</f>
        <v>8586000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7632000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1325000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19875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8:X8"/>
  <sheetViews>
    <sheetView topLeftCell="F1" zoomScaleNormal="100" workbookViewId="0">
      <selection activeCell="X9" sqref="X9"/>
    </sheetView>
  </sheetViews>
  <sheetFormatPr defaultRowHeight="15" x14ac:dyDescent="0.25"/>
  <sheetData>
    <row r="8" spans="23:24" x14ac:dyDescent="0.25">
      <c r="W8">
        <v>49.24</v>
      </c>
      <c r="X8">
        <f>W8*10.764</f>
        <v>530.01936000000001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9"/>
  <sheetViews>
    <sheetView workbookViewId="0">
      <selection activeCell="S10" sqref="S10"/>
    </sheetView>
  </sheetViews>
  <sheetFormatPr defaultRowHeight="15" x14ac:dyDescent="0.25"/>
  <sheetData>
    <row r="1" spans="1:19" x14ac:dyDescent="0.25">
      <c r="A1" s="6"/>
    </row>
    <row r="9" spans="1:19" x14ac:dyDescent="0.25">
      <c r="R9">
        <v>29.91</v>
      </c>
      <c r="S9">
        <f>R9*10.764</f>
        <v>321.95123999999998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2024-10-19T09:44:25Z</dcterms:modified>
</cp:coreProperties>
</file>