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ombivali (East)\Amit Pravinchandra Vora,\"/>
    </mc:Choice>
  </mc:AlternateContent>
  <xr:revisionPtr revIDLastSave="0" documentId="13_ncr:1_{77915102-B4AA-4A33-98AF-F00D3F1C956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3" sheetId="25" r:id="rId2"/>
    <sheet name="Sheet1" sheetId="13" r:id="rId3"/>
    <sheet name="Sheet2" sheetId="14" r:id="rId4"/>
    <sheet name="Sheet3" sheetId="15" r:id="rId5"/>
    <sheet name="Sheet5" sheetId="17" r:id="rId6"/>
    <sheet name="Sheet4" sheetId="16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</sheets>
  <calcPr calcId="191029"/>
</workbook>
</file>

<file path=xl/calcChain.xml><?xml version="1.0" encoding="utf-8"?>
<calcChain xmlns="http://schemas.openxmlformats.org/spreadsheetml/2006/main">
  <c r="Q2" i="4" l="1"/>
  <c r="J21" i="4"/>
  <c r="O19" i="4"/>
  <c r="N19" i="4"/>
  <c r="N18" i="4"/>
  <c r="P8" i="4" l="1"/>
  <c r="P7" i="4"/>
  <c r="P6" i="4"/>
  <c r="P5" i="4"/>
  <c r="P4" i="4"/>
  <c r="P3" i="4"/>
  <c r="Q12" i="4" l="1"/>
  <c r="P12" i="4"/>
  <c r="P11" i="4"/>
  <c r="Q11" i="4" s="1"/>
  <c r="P10" i="4"/>
  <c r="P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<sst xmlns="http://schemas.openxmlformats.org/spreadsheetml/2006/main" count="145" uniqueCount="26">
  <si>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</si>
  <si>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</si>
  <si>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</si>
  <si>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</si>
  <si>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</si>
  <si>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</si>
  <si>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</si>
  <si>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</si>
  <si>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</si>
  <si>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</si>
  <si>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</si>
  <si>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</si>
  <si>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</si>
  <si>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</si>
  <si>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bua</t>
  </si>
  <si>
    <t>fmv</t>
  </si>
  <si>
    <t>agreement - 10.04.2019</t>
  </si>
  <si>
    <t>av</t>
  </si>
  <si>
    <t>mv</t>
  </si>
  <si>
    <t>rate onc a</t>
  </si>
  <si>
    <t xml:space="preserve">503, 5th Floor, Parijatak Co.-Op. Hsg. Soc. Ltd,  Village - Mulund, Mulund West, </t>
  </si>
  <si>
    <t>sold out</t>
  </si>
  <si>
    <t>23.08.24</t>
  </si>
  <si>
    <t>21.03.24</t>
  </si>
  <si>
    <t>12.03.24</t>
  </si>
  <si>
    <t>21.07.23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</si>
</sst>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534836</xdr:colOff>
      <xdr:row>43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4ED41F-769C-4C08-90E2-42331DB31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288436" cy="8249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F536A4-51DC-4644-815D-B14B3D5B6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611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401297</xdr:colOff>
      <xdr:row>51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406FA8-7DAF-4746-A708-BBC9F93D8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35697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433F66-D74B-47B4-A5E1-9F139852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325086</xdr:colOff>
      <xdr:row>51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B4A973-F946-4FFB-A3F8-FBCB4C932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59486" cy="8487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47B5DA-400E-4162-B412-A34B1A0A2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EE7735-DD66-47CF-B029-697D71316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143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409575</xdr:colOff>
      <xdr:row>44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0894C6-B5CB-49FD-877F-EE59936BA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G22" sqref="G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457.27272727272725</v>
      </c>
      <c r="C2" s="4">
        <f>B2*1.2</f>
        <v>548.72727272727263</v>
      </c>
      <c r="D2" s="4">
        <f t="shared" ref="D2:D13" si="2">C2*1.2</f>
        <v>658.47272727272718</v>
      </c>
      <c r="E2" s="5">
        <f t="shared" ref="E2:E13" si="3">R2</f>
        <v>12500000</v>
      </c>
      <c r="F2" s="10">
        <f t="shared" ref="F2:F13" si="4">ROUND((E2/B2),0)</f>
        <v>27336</v>
      </c>
      <c r="G2" s="10">
        <f t="shared" ref="G2:G13" si="5">ROUND((E2/C2),0)</f>
        <v>22780</v>
      </c>
      <c r="H2" s="10">
        <f t="shared" ref="H2:H13" si="6">ROUND((E2/D2),0)</f>
        <v>18983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v>503</v>
      </c>
      <c r="Q2" s="11">
        <f>P2/1.1</f>
        <v>457.27272727272725</v>
      </c>
      <c r="R2" s="16">
        <v>12500000</v>
      </c>
      <c r="S2" s="11" t="s">
        <v>21</v>
      </c>
      <c r="T2" s="8"/>
    </row>
    <row r="3" spans="1:20" x14ac:dyDescent="0.25">
      <c r="A3" s="4">
        <f t="shared" si="0"/>
        <v>0</v>
      </c>
      <c r="B3" s="4">
        <f t="shared" si="1"/>
        <v>495</v>
      </c>
      <c r="C3" s="4">
        <f t="shared" ref="C3:C15" si="8">B3*1.2</f>
        <v>594</v>
      </c>
      <c r="D3" s="4">
        <f t="shared" si="2"/>
        <v>712.8</v>
      </c>
      <c r="E3" s="5">
        <f t="shared" si="3"/>
        <v>14200000</v>
      </c>
      <c r="F3" s="15">
        <f t="shared" si="4"/>
        <v>28687</v>
      </c>
      <c r="G3" s="10">
        <f t="shared" si="5"/>
        <v>23906</v>
      </c>
      <c r="H3" s="10">
        <f t="shared" si="6"/>
        <v>19921</v>
      </c>
      <c r="I3" s="4" t="e">
        <f>#REF!</f>
        <v>#REF!</v>
      </c>
      <c r="J3" s="4">
        <f t="shared" si="7"/>
        <v>0</v>
      </c>
      <c r="O3">
        <v>0</v>
      </c>
      <c r="P3">
        <f t="shared" ref="P2:P8" si="9">O3/1.2</f>
        <v>0</v>
      </c>
      <c r="Q3">
        <v>495</v>
      </c>
      <c r="R3" s="2">
        <v>14200000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480</v>
      </c>
      <c r="C4" s="4">
        <f t="shared" si="8"/>
        <v>576</v>
      </c>
      <c r="D4" s="4">
        <f t="shared" si="2"/>
        <v>691.19999999999993</v>
      </c>
      <c r="E4" s="5">
        <f t="shared" si="3"/>
        <v>14000000</v>
      </c>
      <c r="F4" s="15">
        <f t="shared" si="4"/>
        <v>29167</v>
      </c>
      <c r="G4" s="10">
        <f t="shared" si="5"/>
        <v>24306</v>
      </c>
      <c r="H4" s="10">
        <f t="shared" si="6"/>
        <v>20255</v>
      </c>
      <c r="I4" s="4" t="e">
        <f>#REF!</f>
        <v>#REF!</v>
      </c>
      <c r="J4" s="4">
        <f t="shared" si="7"/>
        <v>0</v>
      </c>
      <c r="O4">
        <v>0</v>
      </c>
      <c r="P4">
        <f t="shared" si="9"/>
        <v>0</v>
      </c>
      <c r="Q4">
        <v>480</v>
      </c>
      <c r="R4" s="2">
        <v>14000000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393</v>
      </c>
      <c r="C5" s="4">
        <f t="shared" si="8"/>
        <v>471.59999999999997</v>
      </c>
      <c r="D5" s="4">
        <f t="shared" si="2"/>
        <v>565.91999999999996</v>
      </c>
      <c r="E5" s="5">
        <f t="shared" si="3"/>
        <v>8646000</v>
      </c>
      <c r="F5" s="10">
        <f t="shared" si="4"/>
        <v>22000</v>
      </c>
      <c r="G5" s="10">
        <f t="shared" si="5"/>
        <v>18333</v>
      </c>
      <c r="H5" s="10">
        <f t="shared" si="6"/>
        <v>15278</v>
      </c>
      <c r="I5" s="4" t="e">
        <f>#REF!</f>
        <v>#REF!</v>
      </c>
      <c r="J5" s="4">
        <f t="shared" si="7"/>
        <v>0</v>
      </c>
      <c r="O5">
        <v>0</v>
      </c>
      <c r="P5">
        <f t="shared" si="9"/>
        <v>0</v>
      </c>
      <c r="Q5">
        <v>393</v>
      </c>
      <c r="R5" s="2">
        <v>8646000</v>
      </c>
      <c r="S5" s="8"/>
      <c r="T5" s="8"/>
    </row>
    <row r="6" spans="1:20" x14ac:dyDescent="0.25">
      <c r="A6" s="4">
        <f t="shared" si="0"/>
        <v>0</v>
      </c>
      <c r="B6" s="4">
        <f t="shared" si="1"/>
        <v>532</v>
      </c>
      <c r="C6" s="4">
        <f t="shared" si="8"/>
        <v>638.4</v>
      </c>
      <c r="D6" s="4">
        <f t="shared" si="2"/>
        <v>766.07999999999993</v>
      </c>
      <c r="E6" s="5">
        <f t="shared" si="3"/>
        <v>10400000</v>
      </c>
      <c r="F6" s="10">
        <f t="shared" si="4"/>
        <v>19549</v>
      </c>
      <c r="G6" s="10">
        <f t="shared" si="5"/>
        <v>16291</v>
      </c>
      <c r="H6" s="10">
        <f t="shared" si="6"/>
        <v>13576</v>
      </c>
      <c r="I6" s="4" t="e">
        <f>#REF!</f>
        <v>#REF!</v>
      </c>
      <c r="J6" s="4">
        <f t="shared" si="7"/>
        <v>0</v>
      </c>
      <c r="O6">
        <v>0</v>
      </c>
      <c r="P6">
        <f t="shared" si="9"/>
        <v>0</v>
      </c>
      <c r="Q6">
        <v>532</v>
      </c>
      <c r="R6" s="2">
        <v>10400000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735</v>
      </c>
      <c r="C7" s="4">
        <f t="shared" si="8"/>
        <v>882</v>
      </c>
      <c r="D7" s="4">
        <f t="shared" si="2"/>
        <v>1058.3999999999999</v>
      </c>
      <c r="E7" s="5">
        <f t="shared" si="3"/>
        <v>18700000</v>
      </c>
      <c r="F7" s="15">
        <f t="shared" si="4"/>
        <v>25442</v>
      </c>
      <c r="G7" s="10">
        <f t="shared" si="5"/>
        <v>21202</v>
      </c>
      <c r="H7" s="10">
        <f t="shared" si="6"/>
        <v>17668</v>
      </c>
      <c r="I7" s="4" t="e">
        <f>#REF!</f>
        <v>#REF!</v>
      </c>
      <c r="J7" s="4" t="str">
        <f t="shared" si="7"/>
        <v>23.08.24</v>
      </c>
      <c r="O7">
        <v>0</v>
      </c>
      <c r="P7">
        <f t="shared" si="9"/>
        <v>0</v>
      </c>
      <c r="Q7">
        <v>735</v>
      </c>
      <c r="R7" s="2">
        <v>18700000</v>
      </c>
      <c r="S7" s="8" t="s">
        <v>22</v>
      </c>
      <c r="T7" s="8"/>
    </row>
    <row r="8" spans="1:20" x14ac:dyDescent="0.25">
      <c r="A8" s="4">
        <f t="shared" si="0"/>
        <v>0</v>
      </c>
      <c r="B8" s="4">
        <f t="shared" si="1"/>
        <v>735</v>
      </c>
      <c r="C8" s="4">
        <f t="shared" si="8"/>
        <v>882</v>
      </c>
      <c r="D8" s="4">
        <f t="shared" si="2"/>
        <v>1058.3999999999999</v>
      </c>
      <c r="E8" s="5">
        <f t="shared" si="3"/>
        <v>15100000</v>
      </c>
      <c r="F8" s="10">
        <f t="shared" si="4"/>
        <v>20544</v>
      </c>
      <c r="G8" s="10">
        <f t="shared" si="5"/>
        <v>17120</v>
      </c>
      <c r="H8" s="10">
        <f t="shared" si="6"/>
        <v>14267</v>
      </c>
      <c r="I8" s="4" t="e">
        <f>#REF!</f>
        <v>#REF!</v>
      </c>
      <c r="J8" s="4" t="str">
        <f t="shared" si="7"/>
        <v>21.03.24</v>
      </c>
      <c r="O8">
        <v>0</v>
      </c>
      <c r="P8">
        <f t="shared" si="9"/>
        <v>0</v>
      </c>
      <c r="Q8">
        <v>735</v>
      </c>
      <c r="R8" s="2">
        <v>15100000</v>
      </c>
      <c r="S8" s="8" t="s">
        <v>23</v>
      </c>
      <c r="T8" s="8"/>
    </row>
    <row r="9" spans="1:20" x14ac:dyDescent="0.25">
      <c r="A9" s="4">
        <f t="shared" si="0"/>
        <v>0</v>
      </c>
      <c r="B9" s="4">
        <f t="shared" si="1"/>
        <v>464</v>
      </c>
      <c r="C9" s="4">
        <f t="shared" si="8"/>
        <v>556.79999999999995</v>
      </c>
      <c r="D9" s="4">
        <f t="shared" si="2"/>
        <v>668.16</v>
      </c>
      <c r="E9" s="5">
        <f t="shared" si="3"/>
        <v>9500000</v>
      </c>
      <c r="F9" s="10">
        <f t="shared" si="4"/>
        <v>20474</v>
      </c>
      <c r="G9" s="10">
        <f t="shared" si="5"/>
        <v>17062</v>
      </c>
      <c r="H9" s="10">
        <f t="shared" si="6"/>
        <v>14218</v>
      </c>
      <c r="I9" s="4" t="e">
        <f>#REF!</f>
        <v>#REF!</v>
      </c>
      <c r="J9" s="4" t="str">
        <f t="shared" si="7"/>
        <v>12.03.24</v>
      </c>
      <c r="O9">
        <v>0</v>
      </c>
      <c r="P9">
        <f t="shared" ref="P9:P12" si="10">O9/1.2</f>
        <v>0</v>
      </c>
      <c r="Q9">
        <v>464</v>
      </c>
      <c r="R9" s="2">
        <v>9500000</v>
      </c>
      <c r="S9" s="8" t="s">
        <v>24</v>
      </c>
      <c r="T9" s="8"/>
    </row>
    <row r="10" spans="1:20" x14ac:dyDescent="0.25">
      <c r="A10" s="4">
        <f t="shared" si="0"/>
        <v>0</v>
      </c>
      <c r="B10" s="4">
        <f t="shared" si="1"/>
        <v>463</v>
      </c>
      <c r="C10" s="4">
        <f t="shared" si="8"/>
        <v>555.6</v>
      </c>
      <c r="D10" s="4">
        <f t="shared" si="2"/>
        <v>666.72</v>
      </c>
      <c r="E10" s="5">
        <f t="shared" si="3"/>
        <v>9723000</v>
      </c>
      <c r="F10" s="10">
        <f t="shared" si="4"/>
        <v>21000</v>
      </c>
      <c r="G10" s="10">
        <f t="shared" si="5"/>
        <v>17500</v>
      </c>
      <c r="H10" s="10">
        <f t="shared" si="6"/>
        <v>14583</v>
      </c>
      <c r="I10" s="4" t="e">
        <f>#REF!</f>
        <v>#REF!</v>
      </c>
      <c r="J10" s="4" t="str">
        <f t="shared" si="7"/>
        <v>21.07.23</v>
      </c>
      <c r="O10">
        <v>0</v>
      </c>
      <c r="P10">
        <f t="shared" si="10"/>
        <v>0</v>
      </c>
      <c r="Q10">
        <v>463</v>
      </c>
      <c r="R10" s="2">
        <v>9723000</v>
      </c>
      <c r="S10" s="8" t="s">
        <v>25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ref="Q9:Q12" si="11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I17" t="s">
        <v>20</v>
      </c>
    </row>
    <row r="18" spans="7:24" x14ac:dyDescent="0.25">
      <c r="I18" t="s">
        <v>13</v>
      </c>
      <c r="J18">
        <v>532</v>
      </c>
      <c r="N18">
        <f>49.38*10.764</f>
        <v>531.52631999999994</v>
      </c>
    </row>
    <row r="19" spans="7:24" x14ac:dyDescent="0.25">
      <c r="I19" t="s">
        <v>14</v>
      </c>
      <c r="J19">
        <v>585</v>
      </c>
      <c r="N19">
        <f>54.31*10.764</f>
        <v>584.59284000000002</v>
      </c>
      <c r="O19">
        <f>N19/N18</f>
        <v>1.0998379910895102</v>
      </c>
    </row>
    <row r="20" spans="7:24" x14ac:dyDescent="0.25">
      <c r="I20" t="s">
        <v>19</v>
      </c>
      <c r="J20">
        <v>25500</v>
      </c>
    </row>
    <row r="21" spans="7:24" x14ac:dyDescent="0.25">
      <c r="I21" t="s">
        <v>15</v>
      </c>
      <c r="J21">
        <f>J20*J18</f>
        <v>13566000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 t="s">
        <v>16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I27" t="s">
        <v>17</v>
      </c>
      <c r="J27">
        <v>10105250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 t="s">
        <v>18</v>
      </c>
      <c r="J28">
        <v>7100115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F84F3-450E-4A53-A070-7389A2939D8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B1" workbookViewId="0">
      <selection activeCell="C3" sqref="C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Sheet13</vt:lpstr>
      <vt:lpstr>Sheet1</vt:lpstr>
      <vt:lpstr>Sheet2</vt:lpstr>
      <vt:lpstr>Sheet3</vt:lpstr>
      <vt:lpstr>Sheet5</vt:lpstr>
      <vt:lpstr>Sheet4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2024-10-17T10:29:25Z</dcterms:modified>
</cp:coreProperties>
</file>