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- Santacruz (W)\Pratap Singh Bhandari\"/>
    </mc:Choice>
  </mc:AlternateContent>
  <xr:revisionPtr revIDLastSave="0" documentId="13_ncr:1_{6A3C08AA-8584-4A07-A18E-1ED3662865D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2" i="4" l="1"/>
  <c r="T22" i="4" s="1"/>
  <c r="Q10" i="4" l="1"/>
  <c r="Q9" i="4"/>
  <c r="Q8" i="4"/>
  <c r="Q34" i="4"/>
  <c r="Q33" i="4"/>
  <c r="Q32" i="4"/>
  <c r="Q31" i="4"/>
  <c r="Q30" i="4"/>
  <c r="Q29" i="4"/>
  <c r="Q28" i="4"/>
  <c r="Q27" i="4"/>
  <c r="Q26" i="4"/>
  <c r="Q25" i="4"/>
  <c r="Q24" i="4"/>
  <c r="Q23" i="4"/>
  <c r="Q6" i="4"/>
  <c r="O5" i="4"/>
  <c r="H22" i="4"/>
  <c r="I20" i="4"/>
  <c r="Q12" i="4" l="1"/>
  <c r="P12" i="4"/>
  <c r="P11" i="4"/>
  <c r="P10" i="4"/>
  <c r="P9" i="4"/>
  <c r="P8" i="4"/>
  <c r="P7" i="4"/>
  <c r="P6" i="4"/>
  <c r="P5" i="4"/>
  <c r="Q5" i="4" s="1"/>
  <c r="P4" i="4"/>
  <c r="P3" i="4"/>
  <c r="Q3" i="4" s="1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<sst xmlns="http://schemas.openxmlformats.org/spreadsheetml/2006/main" count="30" uniqueCount="27">
  <si>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</si>
  <si>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</si>
  <si>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</si>
  <si>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</si>
  <si>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</si>
  <si>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</si>
  <si>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</si>
  <si>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</si>
  <si>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</si>
  <si>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</si>
  <si>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</si>
  <si>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</si>
  <si>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</si>
  <si>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Residential Flat No. 402, 4th Floor, Wing - A, Sharee Ganesh Tower, Village - Virar,</t>
  </si>
  <si>
    <t>ca</t>
  </si>
  <si>
    <t>sbua</t>
  </si>
  <si>
    <t>rate on ca</t>
  </si>
  <si>
    <t>fmv</t>
  </si>
  <si>
    <t>ls - 55 to 58 lakhs</t>
  </si>
  <si>
    <t>15.07.24</t>
  </si>
  <si>
    <t>30.06.23</t>
  </si>
  <si>
    <t>mca</t>
  </si>
  <si>
    <t>04.09.24</t>
  </si>
  <si>
    <t>11.03.24</t>
  </si>
  <si>
    <t>23.02.24</t>
  </si>
  <si>
    <t>05.02.24</t>
  </si>
  <si>
    <t>OC - 2014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</si>
</sst>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48</xdr:row>
      <xdr:rowOff>10739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96A473-9EC0-4CC2-9E18-617188DFA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506087</xdr:colOff>
      <xdr:row>51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DD9E5F-950F-4CFA-BBAE-E07AD6E50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40487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448929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597F53-A7BA-4EF3-83A7-943F7C70A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83329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2B3160-49F1-41AD-A916-56BB532DF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964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66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535E68-6419-43E1-AD25-B81862871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11382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50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223653-0D5D-4ECE-8E4F-B58D30333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9639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E553D7-D5B6-4DBA-AE30-8CD6C28E9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867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47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87BE35-E580-4718-86C5-9E94822F8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9249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F6F1D8-853B-48F9-8108-379AEA743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R9" sqref="R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350</v>
      </c>
      <c r="C2" s="4">
        <f>B2*1.2</f>
        <v>420</v>
      </c>
      <c r="D2" s="4">
        <f t="shared" ref="D2:D13" si="2">C2*1.2</f>
        <v>504</v>
      </c>
      <c r="E2" s="5">
        <f t="shared" ref="E2:E13" si="3">R2</f>
        <v>3500000</v>
      </c>
      <c r="F2" s="10">
        <f t="shared" ref="F2:F13" si="4">ROUND((E2/B2),0)</f>
        <v>10000</v>
      </c>
      <c r="G2" s="10">
        <f t="shared" ref="G2:G13" si="5">ROUND((E2/C2),0)</f>
        <v>8333</v>
      </c>
      <c r="H2" s="10">
        <f t="shared" ref="H2:H13" si="6">ROUND((E2/D2),0)</f>
        <v>6944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350</v>
      </c>
      <c r="R2" s="2">
        <v>3500000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409.72222222222223</v>
      </c>
      <c r="C3" s="4">
        <f t="shared" ref="C3:C15" si="9">B3*1.2</f>
        <v>491.66666666666663</v>
      </c>
      <c r="D3" s="4">
        <f t="shared" si="2"/>
        <v>589.99999999999989</v>
      </c>
      <c r="E3" s="5">
        <f t="shared" si="3"/>
        <v>4200000</v>
      </c>
      <c r="F3" s="15">
        <f t="shared" si="4"/>
        <v>10251</v>
      </c>
      <c r="G3" s="10">
        <f t="shared" si="5"/>
        <v>8542</v>
      </c>
      <c r="H3" s="10">
        <f t="shared" si="6"/>
        <v>7119</v>
      </c>
      <c r="I3" s="4" t="e">
        <f>#REF!</f>
        <v>#REF!</v>
      </c>
      <c r="J3" s="4">
        <f t="shared" si="7"/>
        <v>0</v>
      </c>
      <c r="O3">
        <v>590</v>
      </c>
      <c r="P3">
        <f t="shared" si="8"/>
        <v>491.66666666666669</v>
      </c>
      <c r="Q3">
        <f t="shared" ref="Q3:Q12" si="10">P3/1.2</f>
        <v>409.72222222222223</v>
      </c>
      <c r="R3" s="2">
        <v>4200000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450</v>
      </c>
      <c r="C4" s="4">
        <f t="shared" si="9"/>
        <v>540</v>
      </c>
      <c r="D4" s="4">
        <f t="shared" si="2"/>
        <v>648</v>
      </c>
      <c r="E4" s="5">
        <f t="shared" si="3"/>
        <v>4500000</v>
      </c>
      <c r="F4" s="10">
        <f t="shared" si="4"/>
        <v>10000</v>
      </c>
      <c r="G4" s="10">
        <f t="shared" si="5"/>
        <v>8333</v>
      </c>
      <c r="H4" s="10">
        <f t="shared" si="6"/>
        <v>6944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450</v>
      </c>
      <c r="R4" s="2">
        <v>4500000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441.77249999999998</v>
      </c>
      <c r="C5" s="4">
        <f t="shared" si="9"/>
        <v>530.12699999999995</v>
      </c>
      <c r="D5" s="4">
        <f t="shared" si="2"/>
        <v>636.15239999999994</v>
      </c>
      <c r="E5" s="5">
        <f t="shared" si="3"/>
        <v>3350000</v>
      </c>
      <c r="F5" s="10">
        <f t="shared" si="4"/>
        <v>7583</v>
      </c>
      <c r="G5" s="10">
        <f t="shared" si="5"/>
        <v>6319</v>
      </c>
      <c r="H5" s="10">
        <f t="shared" si="6"/>
        <v>5266</v>
      </c>
      <c r="I5" s="4" t="e">
        <f>#REF!</f>
        <v>#REF!</v>
      </c>
      <c r="J5" s="4" t="str">
        <f t="shared" si="7"/>
        <v>15.07.24</v>
      </c>
      <c r="O5">
        <f>59.1*10.764</f>
        <v>636.15239999999994</v>
      </c>
      <c r="P5">
        <f t="shared" si="8"/>
        <v>530.12699999999995</v>
      </c>
      <c r="Q5">
        <f t="shared" si="10"/>
        <v>441.77249999999998</v>
      </c>
      <c r="R5" s="2">
        <v>3350000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545.19659999999999</v>
      </c>
      <c r="C6" s="4">
        <f t="shared" si="9"/>
        <v>654.23591999999996</v>
      </c>
      <c r="D6" s="4">
        <f t="shared" si="2"/>
        <v>785.08310399999993</v>
      </c>
      <c r="E6" s="5">
        <f t="shared" si="3"/>
        <v>4600000</v>
      </c>
      <c r="F6" s="10">
        <f t="shared" si="4"/>
        <v>8437</v>
      </c>
      <c r="G6" s="10">
        <f t="shared" si="5"/>
        <v>7031</v>
      </c>
      <c r="H6" s="10">
        <f t="shared" si="6"/>
        <v>5859</v>
      </c>
      <c r="I6" s="4" t="e">
        <f>#REF!</f>
        <v>#REF!</v>
      </c>
      <c r="J6" s="4" t="str">
        <f t="shared" si="7"/>
        <v>30.06.23</v>
      </c>
      <c r="O6">
        <v>0</v>
      </c>
      <c r="P6">
        <f t="shared" si="8"/>
        <v>0</v>
      </c>
      <c r="Q6">
        <f>50.65*10.764</f>
        <v>545.19659999999999</v>
      </c>
      <c r="R6" s="2">
        <v>4600000</v>
      </c>
      <c r="S6" s="8" t="s">
        <v>20</v>
      </c>
      <c r="T6" s="8"/>
    </row>
    <row r="7" spans="1:20" x14ac:dyDescent="0.25">
      <c r="A7" s="4">
        <f t="shared" si="0"/>
        <v>0</v>
      </c>
      <c r="B7" s="4">
        <f t="shared" si="1"/>
        <v>407</v>
      </c>
      <c r="C7" s="4">
        <f t="shared" si="9"/>
        <v>488.4</v>
      </c>
      <c r="D7" s="4">
        <f t="shared" si="2"/>
        <v>586.07999999999993</v>
      </c>
      <c r="E7" s="5">
        <f t="shared" si="3"/>
        <v>3450000</v>
      </c>
      <c r="F7" s="10">
        <f t="shared" si="4"/>
        <v>8477</v>
      </c>
      <c r="G7" s="10">
        <f t="shared" si="5"/>
        <v>7064</v>
      </c>
      <c r="H7" s="10">
        <f t="shared" si="6"/>
        <v>5887</v>
      </c>
      <c r="I7" s="4" t="e">
        <f>#REF!</f>
        <v>#REF!</v>
      </c>
      <c r="J7" s="4" t="str">
        <f t="shared" si="7"/>
        <v>04.09.24</v>
      </c>
      <c r="O7">
        <v>0</v>
      </c>
      <c r="P7">
        <f t="shared" si="8"/>
        <v>0</v>
      </c>
      <c r="Q7">
        <v>407</v>
      </c>
      <c r="R7" s="2">
        <v>3450000</v>
      </c>
      <c r="S7" s="8" t="s">
        <v>22</v>
      </c>
      <c r="T7" s="8"/>
    </row>
    <row r="8" spans="1:20" x14ac:dyDescent="0.25">
      <c r="A8" s="4">
        <f t="shared" si="0"/>
        <v>0</v>
      </c>
      <c r="B8" s="4">
        <f t="shared" si="1"/>
        <v>342.29519999999997</v>
      </c>
      <c r="C8" s="4">
        <f t="shared" si="9"/>
        <v>410.75423999999992</v>
      </c>
      <c r="D8" s="4">
        <f t="shared" si="2"/>
        <v>492.90508799999986</v>
      </c>
      <c r="E8" s="5">
        <f t="shared" si="3"/>
        <v>3700000</v>
      </c>
      <c r="F8" s="15">
        <f t="shared" si="4"/>
        <v>10809</v>
      </c>
      <c r="G8" s="10">
        <f t="shared" si="5"/>
        <v>9008</v>
      </c>
      <c r="H8" s="10">
        <f t="shared" si="6"/>
        <v>7507</v>
      </c>
      <c r="I8" s="4" t="e">
        <f>#REF!</f>
        <v>#REF!</v>
      </c>
      <c r="J8" s="4" t="str">
        <f t="shared" si="7"/>
        <v>11.03.24</v>
      </c>
      <c r="O8">
        <v>0</v>
      </c>
      <c r="P8">
        <f t="shared" si="8"/>
        <v>0</v>
      </c>
      <c r="Q8">
        <f>31.8*10.764</f>
        <v>342.29519999999997</v>
      </c>
      <c r="R8" s="2">
        <v>3700000</v>
      </c>
      <c r="S8" s="8" t="s">
        <v>23</v>
      </c>
      <c r="T8" s="8"/>
    </row>
    <row r="9" spans="1:20" x14ac:dyDescent="0.25">
      <c r="A9" s="4">
        <f t="shared" si="0"/>
        <v>0</v>
      </c>
      <c r="B9" s="4">
        <f t="shared" si="1"/>
        <v>342.29519999999997</v>
      </c>
      <c r="C9" s="4">
        <f t="shared" si="9"/>
        <v>410.75423999999992</v>
      </c>
      <c r="D9" s="4">
        <f t="shared" si="2"/>
        <v>492.90508799999986</v>
      </c>
      <c r="E9" s="5">
        <f t="shared" si="3"/>
        <v>3300000</v>
      </c>
      <c r="F9" s="15">
        <f t="shared" si="4"/>
        <v>9641</v>
      </c>
      <c r="G9" s="10">
        <f t="shared" si="5"/>
        <v>8034</v>
      </c>
      <c r="H9" s="10">
        <f t="shared" si="6"/>
        <v>6695</v>
      </c>
      <c r="I9" s="4" t="e">
        <f>#REF!</f>
        <v>#REF!</v>
      </c>
      <c r="J9" s="4" t="str">
        <f t="shared" si="7"/>
        <v>23.02.24</v>
      </c>
      <c r="O9">
        <v>0</v>
      </c>
      <c r="P9">
        <f t="shared" si="8"/>
        <v>0</v>
      </c>
      <c r="Q9">
        <f>31.8*10.764</f>
        <v>342.29519999999997</v>
      </c>
      <c r="R9" s="2">
        <v>3300000</v>
      </c>
      <c r="S9" s="8" t="s">
        <v>24</v>
      </c>
      <c r="T9" s="8"/>
    </row>
    <row r="10" spans="1:20" x14ac:dyDescent="0.25">
      <c r="A10" s="4">
        <f t="shared" si="0"/>
        <v>0</v>
      </c>
      <c r="B10" s="4">
        <f t="shared" si="1"/>
        <v>407.20211999999998</v>
      </c>
      <c r="C10" s="4">
        <f t="shared" si="9"/>
        <v>488.64254399999993</v>
      </c>
      <c r="D10" s="4">
        <f t="shared" si="2"/>
        <v>586.37105279999992</v>
      </c>
      <c r="E10" s="5">
        <f t="shared" si="3"/>
        <v>3600000</v>
      </c>
      <c r="F10" s="10">
        <f t="shared" si="4"/>
        <v>8841</v>
      </c>
      <c r="G10" s="10">
        <f t="shared" si="5"/>
        <v>7367</v>
      </c>
      <c r="H10" s="10">
        <f t="shared" si="6"/>
        <v>6139</v>
      </c>
      <c r="I10" s="4" t="e">
        <f>#REF!</f>
        <v>#REF!</v>
      </c>
      <c r="J10" s="4" t="str">
        <f t="shared" si="7"/>
        <v>05.02.24</v>
      </c>
      <c r="O10">
        <v>0</v>
      </c>
      <c r="P10">
        <f t="shared" si="8"/>
        <v>0</v>
      </c>
      <c r="Q10">
        <f>37.83*10.764</f>
        <v>407.20211999999998</v>
      </c>
      <c r="R10" s="2">
        <v>3600000</v>
      </c>
      <c r="S10" s="8" t="s">
        <v>25</v>
      </c>
      <c r="T10" s="8"/>
    </row>
    <row r="11" spans="1:20" x14ac:dyDescent="0.25">
      <c r="A11" s="4">
        <f t="shared" si="0"/>
        <v>0</v>
      </c>
      <c r="B11" s="4">
        <f t="shared" si="1"/>
        <v>342</v>
      </c>
      <c r="C11" s="4">
        <f t="shared" si="9"/>
        <v>410.4</v>
      </c>
      <c r="D11" s="4">
        <f t="shared" si="2"/>
        <v>492.47999999999996</v>
      </c>
      <c r="E11" s="5">
        <f t="shared" si="3"/>
        <v>4400000</v>
      </c>
      <c r="F11" s="15">
        <f t="shared" si="4"/>
        <v>12865</v>
      </c>
      <c r="G11" s="10">
        <f t="shared" si="5"/>
        <v>10721</v>
      </c>
      <c r="H11" s="10">
        <f t="shared" si="6"/>
        <v>8934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342</v>
      </c>
      <c r="R11" s="2">
        <v>4400000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494</v>
      </c>
    </row>
    <row r="20" spans="7:24" x14ac:dyDescent="0.25">
      <c r="G20" t="s">
        <v>15</v>
      </c>
      <c r="H20">
        <v>750</v>
      </c>
      <c r="I20">
        <f>H20/H19</f>
        <v>1.5182186234817814</v>
      </c>
      <c r="R20">
        <v>494</v>
      </c>
    </row>
    <row r="21" spans="7:24" x14ac:dyDescent="0.25">
      <c r="G21" t="s">
        <v>16</v>
      </c>
      <c r="H21">
        <v>9200</v>
      </c>
      <c r="R21">
        <v>11000</v>
      </c>
    </row>
    <row r="22" spans="7:24" x14ac:dyDescent="0.25">
      <c r="G22" s="6" t="s">
        <v>17</v>
      </c>
      <c r="H22" s="6">
        <f>H21*H19</f>
        <v>4544800</v>
      </c>
      <c r="P22" t="s">
        <v>21</v>
      </c>
      <c r="R22">
        <f>R21*R20</f>
        <v>5434000</v>
      </c>
      <c r="T22">
        <f>R22*98%</f>
        <v>5325320</v>
      </c>
    </row>
    <row r="23" spans="7:24" x14ac:dyDescent="0.25">
      <c r="O23">
        <v>8.8000000000000007</v>
      </c>
      <c r="P23">
        <v>15.5</v>
      </c>
      <c r="Q23">
        <f>P23*O23</f>
        <v>136.4</v>
      </c>
    </row>
    <row r="24" spans="7:24" x14ac:dyDescent="0.25">
      <c r="O24">
        <v>4.4000000000000004</v>
      </c>
      <c r="P24" s="11">
        <v>3.9</v>
      </c>
      <c r="Q24">
        <f t="shared" ref="Q24:Q32" si="21">P24*O24</f>
        <v>17.16</v>
      </c>
      <c r="R24" s="13"/>
      <c r="T24" s="11"/>
      <c r="U24" s="11"/>
      <c r="V24" s="11"/>
      <c r="W24" s="11"/>
      <c r="X24" s="11"/>
    </row>
    <row r="25" spans="7:24" x14ac:dyDescent="0.25">
      <c r="I25" s="11" t="s">
        <v>18</v>
      </c>
      <c r="O25">
        <v>8.4</v>
      </c>
      <c r="P25" s="11">
        <v>6.8</v>
      </c>
      <c r="Q25">
        <f t="shared" si="21"/>
        <v>57.12</v>
      </c>
      <c r="R25" s="14"/>
      <c r="T25" s="14"/>
      <c r="U25" s="14"/>
      <c r="V25" s="11"/>
      <c r="W25" s="11"/>
      <c r="X25" s="11"/>
    </row>
    <row r="26" spans="7:24" x14ac:dyDescent="0.25">
      <c r="H26" t="s">
        <v>26</v>
      </c>
      <c r="O26">
        <v>1.8</v>
      </c>
      <c r="P26" s="11">
        <v>6.8</v>
      </c>
      <c r="Q26">
        <f t="shared" si="21"/>
        <v>12.24</v>
      </c>
      <c r="R26" s="11"/>
      <c r="T26" s="11"/>
      <c r="U26" s="11"/>
      <c r="V26" s="11"/>
      <c r="W26" s="11"/>
      <c r="X26" s="11"/>
    </row>
    <row r="27" spans="7:24" x14ac:dyDescent="0.25">
      <c r="O27">
        <v>5.2</v>
      </c>
      <c r="P27" s="11">
        <v>3.8</v>
      </c>
      <c r="Q27">
        <f t="shared" si="21"/>
        <v>19.759999999999998</v>
      </c>
      <c r="R27" s="11"/>
      <c r="T27" s="11"/>
      <c r="U27" s="11"/>
      <c r="V27" s="11"/>
      <c r="W27" s="11"/>
      <c r="X27" s="11"/>
    </row>
    <row r="28" spans="7:24" x14ac:dyDescent="0.25">
      <c r="O28">
        <v>3.4</v>
      </c>
      <c r="P28" s="11">
        <v>2.8</v>
      </c>
      <c r="Q28">
        <f t="shared" si="21"/>
        <v>9.52</v>
      </c>
      <c r="R28" s="12"/>
      <c r="T28" s="12"/>
      <c r="U28" s="12"/>
      <c r="V28" s="11"/>
      <c r="W28" s="11"/>
      <c r="X28" s="11"/>
    </row>
    <row r="29" spans="7:24" x14ac:dyDescent="0.25">
      <c r="O29">
        <v>12.2</v>
      </c>
      <c r="P29" s="11">
        <v>8.9</v>
      </c>
      <c r="Q29">
        <f t="shared" si="21"/>
        <v>108.58</v>
      </c>
      <c r="R29" s="11"/>
      <c r="T29" s="11"/>
      <c r="U29" s="11"/>
      <c r="V29" s="11"/>
      <c r="W29" s="11"/>
      <c r="X29" s="11"/>
    </row>
    <row r="30" spans="7:24" x14ac:dyDescent="0.25">
      <c r="O30">
        <v>2.7</v>
      </c>
      <c r="P30" s="11">
        <v>4</v>
      </c>
      <c r="Q30">
        <f t="shared" si="21"/>
        <v>10.8</v>
      </c>
      <c r="R30" s="11"/>
      <c r="T30" s="11"/>
      <c r="U30" s="11"/>
      <c r="V30" s="11"/>
      <c r="W30" s="11"/>
      <c r="X30" s="11"/>
    </row>
    <row r="31" spans="7:24" x14ac:dyDescent="0.25">
      <c r="O31">
        <v>2.4</v>
      </c>
      <c r="P31" s="11">
        <v>8.8000000000000007</v>
      </c>
      <c r="Q31">
        <f t="shared" si="21"/>
        <v>21.12</v>
      </c>
      <c r="R31" s="11"/>
      <c r="T31" s="11"/>
      <c r="U31" s="11"/>
      <c r="V31" s="11"/>
      <c r="W31" s="11"/>
      <c r="X31" s="11"/>
    </row>
    <row r="32" spans="7:24" x14ac:dyDescent="0.25">
      <c r="O32">
        <v>9.3000000000000007</v>
      </c>
      <c r="P32" s="11">
        <v>12.4</v>
      </c>
      <c r="Q32">
        <f t="shared" si="21"/>
        <v>115.32000000000001</v>
      </c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>
        <f>SUM(Q23:Q32)</f>
        <v>508.02000000000004</v>
      </c>
      <c r="R33" s="11"/>
      <c r="S33" s="6"/>
      <c r="T33" s="11"/>
      <c r="U33" s="11"/>
      <c r="V33" s="11"/>
      <c r="W33" s="11"/>
      <c r="X33" s="11"/>
    </row>
    <row r="34" spans="16:24" x14ac:dyDescent="0.25">
      <c r="Q34" s="11">
        <f>Q33-Q31-Q26</f>
        <v>474.66</v>
      </c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2024-10-17T12:42:54Z</dcterms:modified>
</cp:coreProperties>
</file>