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2B618A7-D0D5-4770-B24F-FF1933974264}" xr6:coauthVersionLast="45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3" i="1" l="1"/>
  <c r="B21" i="1"/>
  <c r="B10" i="1"/>
  <c r="B11" i="1" s="1"/>
  <c r="B12" i="1" s="1"/>
  <c r="B13" i="1" s="1"/>
  <c r="B8" i="1"/>
  <c r="B6" i="1"/>
  <c r="B5" i="1"/>
  <c r="B14" i="1" s="1"/>
  <c r="B15" i="1" l="1"/>
  <c r="B17" i="1" s="1"/>
  <c r="B19" i="1" s="1"/>
  <c r="F8" i="1"/>
  <c r="F7" i="1"/>
  <c r="F9" i="1" s="1"/>
  <c r="B20" i="1" l="1"/>
  <c r="B22" i="1"/>
  <c r="O14" i="1"/>
  <c r="C43" i="1" l="1"/>
  <c r="I44" i="1" s="1"/>
  <c r="A38" i="1" l="1"/>
  <c r="C42" i="1" l="1"/>
  <c r="C41" i="1"/>
  <c r="I42" i="1" s="1"/>
  <c r="C40" i="1"/>
  <c r="I41" i="1" s="1"/>
  <c r="C39" i="1"/>
  <c r="I40" i="1" s="1"/>
  <c r="C38" i="1" l="1"/>
  <c r="C37" i="1"/>
  <c r="C36" i="1"/>
  <c r="I37" i="1" l="1"/>
  <c r="I39" i="1"/>
  <c r="I32" i="1"/>
  <c r="I31" i="1" l="1"/>
  <c r="I28" i="1" l="1"/>
  <c r="I33" i="1"/>
  <c r="F28" i="1"/>
  <c r="G28" i="1" l="1"/>
  <c r="F29" i="1"/>
  <c r="G29" i="1"/>
  <c r="F30" i="1"/>
  <c r="G30" i="1"/>
  <c r="F31" i="1"/>
  <c r="G31" i="1"/>
  <c r="F32" i="1"/>
  <c r="G32" i="1"/>
  <c r="F33" i="1"/>
  <c r="G33" i="1"/>
  <c r="F34" i="1"/>
  <c r="G34" i="1"/>
  <c r="I29" i="1" l="1"/>
  <c r="H33" i="1" l="1"/>
  <c r="H32" i="1"/>
  <c r="H34" i="1"/>
  <c r="H28" i="1" l="1"/>
  <c r="H29" i="1" l="1"/>
  <c r="H30" i="1"/>
  <c r="H31" i="1"/>
  <c r="H3" i="1" l="1"/>
</calcChain>
</file>

<file path=xl/sharedStrings.xml><?xml version="1.0" encoding="utf-8"?>
<sst xmlns="http://schemas.openxmlformats.org/spreadsheetml/2006/main" count="35" uniqueCount="32">
  <si>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</si>
  <si>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</si>
  <si>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</si>
  <si>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</si>
  <si>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</si>
  <si>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</si>
  <si>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</si>
  <si>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</si>
  <si>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</si>
  <si>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</si>
  <si>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</si>
  <si>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</si>
  <si>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</si>
  <si>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</si>
  <si>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</si>
  <si>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</si>
  <si>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</si>
  <si>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</si>
  <si>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</si>
  <si>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</si>
  <si>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</si>
  <si>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</si>
  <si>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</si>
  <si>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</si>
  <si>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</si>
  <si>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Car Parking</t>
  </si>
  <si>
    <t>Total Value</t>
  </si>
  <si>
    <t>Flat No.</t>
  </si>
  <si>
    <t>Flat No. 701</t>
  </si>
  <si>
    <t>IGR</t>
  </si>
  <si>
    <t>Carpet Area</t>
  </si>
  <si>
    <t xml:space="preserve">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</si>
</sst>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43" fontId="2" fillId="0" borderId="7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 applyAlignment="1">
      <alignment horizontal="center" wrapText="1"/>
    </xf>
    <xf numFmtId="43" fontId="11" fillId="0" borderId="1" xfId="0" applyNumberFormat="1" applyFont="1" applyBorder="1"/>
    <xf numFmtId="0" fontId="4" fillId="2" borderId="1" xfId="0" applyFont="1" applyFill="1" applyBorder="1"/>
    <xf numFmtId="0" fontId="7" fillId="2" borderId="1" xfId="0" applyFont="1" applyFill="1" applyBorder="1"/>
    <xf numFmtId="0" fontId="0" fillId="2" borderId="1" xfId="0" applyFill="1" applyBorder="1"/>
    <xf numFmtId="0" fontId="4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341790</xdr:colOff>
      <xdr:row>43</xdr:row>
      <xdr:rowOff>46595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36D4-B519-49A6-95C2-9102DA87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6190" cy="82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220297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69C147-2E55-4222-9001-35FEAD14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754697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39FB4-10E9-4A3D-8A75-2A1253D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67</xdr:row>
      <xdr:rowOff>133350</xdr:rowOff>
    </xdr:from>
    <xdr:to>
      <xdr:col>16</xdr:col>
      <xdr:colOff>58475</xdr:colOff>
      <xdr:row>114</xdr:row>
      <xdr:rowOff>163179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C244CF-7AA5-4C37-9295-59CB0A47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" y="12896850"/>
          <a:ext cx="9497750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8500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E8E7EF-4339-4945-97B4-E566B4A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160838</xdr:colOff>
      <xdr:row>39</xdr:row>
      <xdr:rowOff>151452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A2352-0C7A-456B-ACED-D9ACF58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5238" cy="75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14B6A-CFC7-424B-ACE8-4A075F46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36</xdr:col>
      <xdr:colOff>1787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41DA6-6D58-49E3-AF4E-6832F299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280338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250E-BFB3-421D-88F0-A6E78907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"/>
  <sheetViews>
    <sheetView zoomScaleNormal="100" workbookViewId="0">
      <selection activeCell="D13" sqref="D13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 t="s">
        <v>27</v>
      </c>
      <c r="B2" s="50">
        <v>701</v>
      </c>
      <c r="C2" s="25"/>
      <c r="D2" s="21"/>
      <c r="E2" s="8"/>
      <c r="F2" t="s">
        <v>13</v>
      </c>
    </row>
    <row r="3" spans="1:17" ht="16.5" x14ac:dyDescent="0.3">
      <c r="A3" s="16" t="s">
        <v>0</v>
      </c>
      <c r="B3" s="26">
        <v>25500</v>
      </c>
      <c r="C3" s="17"/>
      <c r="D3" s="17"/>
      <c r="E3" s="10"/>
      <c r="F3">
        <v>2026</v>
      </c>
      <c r="G3" s="3">
        <v>2024</v>
      </c>
      <c r="H3" s="4">
        <f>G3-F3</f>
        <v>-2</v>
      </c>
    </row>
    <row r="4" spans="1:17" ht="33" x14ac:dyDescent="0.3">
      <c r="A4" s="18" t="s">
        <v>1</v>
      </c>
      <c r="B4" s="26">
        <v>3000</v>
      </c>
      <c r="C4" s="17"/>
      <c r="D4" s="17"/>
      <c r="E4" s="10"/>
      <c r="F4" s="35"/>
      <c r="G4" s="3"/>
      <c r="H4" s="4"/>
      <c r="L4" s="25"/>
    </row>
    <row r="5" spans="1:17" ht="16.5" x14ac:dyDescent="0.3">
      <c r="A5" s="16" t="s">
        <v>2</v>
      </c>
      <c r="B5" s="26">
        <f t="shared" ref="B5" si="0">B3-B4</f>
        <v>22500</v>
      </c>
      <c r="C5" s="17"/>
      <c r="D5" s="17"/>
      <c r="E5" s="10"/>
      <c r="F5" s="36" t="s">
        <v>22</v>
      </c>
      <c r="G5" s="8" t="s">
        <v>23</v>
      </c>
      <c r="H5" s="1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6">
        <f t="shared" ref="B6" si="1">B4</f>
        <v>3000</v>
      </c>
      <c r="C6" s="17"/>
      <c r="D6" s="17"/>
      <c r="E6" s="10"/>
      <c r="F6" s="5" t="s">
        <v>28</v>
      </c>
      <c r="G6" s="3"/>
      <c r="H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51">
        <v>0</v>
      </c>
      <c r="C7" s="19"/>
      <c r="D7" s="19"/>
      <c r="E7" s="8"/>
      <c r="F7" s="5">
        <f>63.61*10.764</f>
        <v>684.69803999999999</v>
      </c>
      <c r="G7" s="3"/>
      <c r="H7" s="5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51">
        <f t="shared" ref="B8" si="2">B9-B7</f>
        <v>60</v>
      </c>
      <c r="C8" s="19"/>
      <c r="D8" s="19"/>
      <c r="E8" s="8"/>
      <c r="F8" s="38">
        <f>2.46*10.764</f>
        <v>26.479439999999997</v>
      </c>
      <c r="G8" s="29"/>
      <c r="H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51">
        <v>60</v>
      </c>
      <c r="C9" s="19"/>
      <c r="D9" s="19"/>
      <c r="E9" s="8"/>
      <c r="F9" s="38">
        <f>SUM(F7:F8)</f>
        <v>711.17747999999995</v>
      </c>
      <c r="G9" s="29"/>
      <c r="H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51">
        <f t="shared" ref="B10" si="3">90*B7/B9</f>
        <v>0</v>
      </c>
      <c r="C10" s="19"/>
      <c r="D10" s="19"/>
      <c r="E10" s="8"/>
      <c r="F10" s="8"/>
      <c r="G10" s="10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51">
        <f t="shared" ref="B11" si="4">B10%</f>
        <v>0</v>
      </c>
      <c r="C11" s="33"/>
      <c r="D11" s="33"/>
      <c r="E11" s="44"/>
      <c r="F11" s="44"/>
      <c r="G11" s="10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6">
        <f t="shared" ref="B12" si="5">B6*B11</f>
        <v>0</v>
      </c>
      <c r="C12" s="20"/>
      <c r="D12" s="20"/>
      <c r="E12" s="10"/>
      <c r="F12" s="10"/>
      <c r="G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6">
        <f t="shared" ref="B13" si="6">B6-B12</f>
        <v>3000</v>
      </c>
      <c r="C13" s="20"/>
      <c r="D13" s="20"/>
      <c r="E13" s="10"/>
      <c r="F13" s="10"/>
      <c r="G13" s="10"/>
      <c r="K13" s="13"/>
      <c r="L13" s="28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6">
        <f t="shared" ref="B14" si="7">B5</f>
        <v>22500</v>
      </c>
      <c r="C14" s="17"/>
      <c r="D14" s="17"/>
      <c r="E14" s="10"/>
      <c r="F14" s="10"/>
      <c r="G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6">
        <f t="shared" ref="B15" si="8">B14+B13</f>
        <v>25500</v>
      </c>
      <c r="C15" s="17"/>
      <c r="D15" s="17"/>
      <c r="E15" s="10"/>
      <c r="F15" s="10"/>
      <c r="G15" s="10"/>
      <c r="K15" s="13"/>
      <c r="L15" s="31"/>
      <c r="M15" s="31"/>
    </row>
    <row r="16" spans="1:17" ht="16.5" x14ac:dyDescent="0.3">
      <c r="A16" s="16" t="s">
        <v>21</v>
      </c>
      <c r="B16" s="22">
        <v>711</v>
      </c>
      <c r="C16" s="34"/>
      <c r="D16" s="16"/>
      <c r="E16" s="8"/>
      <c r="F16" s="8"/>
      <c r="G16" s="10"/>
      <c r="I16" s="5"/>
      <c r="J16" s="5"/>
      <c r="K16" s="5"/>
      <c r="L16" s="6"/>
    </row>
    <row r="17" spans="1:14" ht="16.5" x14ac:dyDescent="0.3">
      <c r="A17" s="34" t="s">
        <v>11</v>
      </c>
      <c r="B17" s="22">
        <f t="shared" ref="B17" si="9">B15*B16</f>
        <v>18130500</v>
      </c>
      <c r="C17" s="22"/>
      <c r="D17" s="49"/>
      <c r="E17" s="46"/>
      <c r="F17" s="46"/>
      <c r="G17" s="46"/>
      <c r="J17" s="32"/>
      <c r="K17" s="5"/>
      <c r="L17" s="6"/>
      <c r="N17" s="6"/>
    </row>
    <row r="18" spans="1:14" ht="16.5" x14ac:dyDescent="0.3">
      <c r="A18" s="34" t="s">
        <v>25</v>
      </c>
      <c r="B18" s="22">
        <v>1000000</v>
      </c>
      <c r="C18" s="22"/>
      <c r="D18" s="49"/>
      <c r="E18" s="46"/>
      <c r="F18" s="46"/>
      <c r="G18" s="46"/>
      <c r="J18" s="32"/>
      <c r="K18" s="5"/>
      <c r="L18" s="6"/>
      <c r="N18" s="6"/>
    </row>
    <row r="19" spans="1:14" s="41" customFormat="1" ht="16.5" x14ac:dyDescent="0.3">
      <c r="A19" s="42" t="s">
        <v>26</v>
      </c>
      <c r="B19" s="37">
        <f t="shared" ref="B19" si="10">B18+B17</f>
        <v>19130500</v>
      </c>
      <c r="C19" s="37"/>
      <c r="D19" s="43"/>
      <c r="E19" s="45"/>
      <c r="F19" s="45"/>
      <c r="G19" s="46"/>
      <c r="J19" s="39"/>
      <c r="K19" s="38"/>
      <c r="L19" s="40"/>
      <c r="N19" s="40"/>
    </row>
    <row r="20" spans="1:14" s="41" customFormat="1" ht="16.5" x14ac:dyDescent="0.3">
      <c r="A20" s="42" t="s">
        <v>24</v>
      </c>
      <c r="B20" s="37">
        <f>B19*0.8</f>
        <v>15304400</v>
      </c>
      <c r="C20" s="37"/>
      <c r="D20" s="43"/>
      <c r="E20" s="45"/>
      <c r="F20" s="45"/>
      <c r="G20" s="46"/>
      <c r="I20" s="38"/>
      <c r="J20" s="39"/>
      <c r="K20" s="38"/>
      <c r="L20" s="40"/>
      <c r="N20" s="40"/>
    </row>
    <row r="21" spans="1:14" s="41" customFormat="1" ht="16.5" x14ac:dyDescent="0.3">
      <c r="A21" s="42" t="s">
        <v>12</v>
      </c>
      <c r="B21" s="37">
        <f>592*B4</f>
        <v>1776000</v>
      </c>
      <c r="C21" s="43"/>
      <c r="D21" s="43"/>
      <c r="E21" s="45"/>
      <c r="F21" s="45"/>
      <c r="G21" s="46"/>
      <c r="I21" s="40"/>
      <c r="J21" s="38"/>
    </row>
    <row r="22" spans="1:14" ht="16.5" x14ac:dyDescent="0.3">
      <c r="A22" s="21" t="s">
        <v>16</v>
      </c>
      <c r="B22" s="22">
        <f>B19*0.03/12</f>
        <v>47826.25</v>
      </c>
      <c r="C22" s="22"/>
      <c r="D22" s="49"/>
      <c r="E22" s="46"/>
      <c r="F22" s="46"/>
      <c r="G22" s="46"/>
      <c r="I22" s="6"/>
      <c r="J22" s="5"/>
    </row>
    <row r="23" spans="1:14" x14ac:dyDescent="0.25">
      <c r="A23" s="30"/>
      <c r="B23" s="47"/>
      <c r="C23" s="30"/>
      <c r="D23" s="30"/>
      <c r="E23" s="48"/>
      <c r="F23" s="6"/>
    </row>
    <row r="24" spans="1:14" x14ac:dyDescent="0.25">
      <c r="B24" s="12"/>
      <c r="I24" s="6"/>
    </row>
    <row r="26" spans="1:14" x14ac:dyDescent="0.25">
      <c r="C26" t="s">
        <v>14</v>
      </c>
    </row>
    <row r="27" spans="1:14" x14ac:dyDescent="0.25">
      <c r="B27" s="9" t="s">
        <v>15</v>
      </c>
      <c r="C27" s="8" t="s">
        <v>20</v>
      </c>
      <c r="D27" s="8"/>
      <c r="E27" s="8" t="s">
        <v>11</v>
      </c>
      <c r="F27" s="8" t="s">
        <v>17</v>
      </c>
      <c r="G27" s="8" t="s">
        <v>18</v>
      </c>
      <c r="H27" s="8" t="s">
        <v>19</v>
      </c>
      <c r="I27" s="8"/>
    </row>
    <row r="28" spans="1:14" ht="17.25" x14ac:dyDescent="0.3">
      <c r="B28" s="9">
        <v>635</v>
      </c>
      <c r="C28" s="8"/>
      <c r="D28" s="8"/>
      <c r="E28" s="8">
        <v>16100000</v>
      </c>
      <c r="F28" s="10">
        <f t="shared" ref="F28:F34" si="11">E28/B28</f>
        <v>25354.330708661419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ht="17.25" x14ac:dyDescent="0.3">
      <c r="B29" s="9">
        <v>505</v>
      </c>
      <c r="C29" s="8"/>
      <c r="D29" s="8"/>
      <c r="E29" s="8">
        <v>14000000</v>
      </c>
      <c r="F29" s="10">
        <f t="shared" si="11"/>
        <v>27722.772277227723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x14ac:dyDescent="0.25">
      <c r="B30" s="9">
        <v>635</v>
      </c>
      <c r="C30" s="8"/>
      <c r="D30" s="8"/>
      <c r="E30" s="10">
        <v>16000000</v>
      </c>
      <c r="F30" s="10">
        <f t="shared" si="11"/>
        <v>25196.850393700788</v>
      </c>
      <c r="G30" s="10" t="e">
        <f t="shared" ref="G30:G34" si="12">E30/C30</f>
        <v>#DIV/0!</v>
      </c>
      <c r="H30" s="10" t="e">
        <f>E30/#REF!</f>
        <v>#REF!</v>
      </c>
      <c r="I30" s="8"/>
    </row>
    <row r="31" spans="1:14" x14ac:dyDescent="0.25">
      <c r="B31" s="9">
        <v>1093</v>
      </c>
      <c r="C31" s="8"/>
      <c r="D31" s="8"/>
      <c r="E31" s="10">
        <v>27900000</v>
      </c>
      <c r="F31" s="10">
        <f t="shared" si="11"/>
        <v>25526.075022872828</v>
      </c>
      <c r="G31" s="10" t="e">
        <f t="shared" si="12"/>
        <v>#DIV/0!</v>
      </c>
      <c r="H31" s="10" t="e">
        <f>E31/#REF!</f>
        <v>#REF!</v>
      </c>
      <c r="I31" s="8" t="e">
        <f>#REF!/B31</f>
        <v>#REF!</v>
      </c>
    </row>
    <row r="32" spans="1:14" x14ac:dyDescent="0.25">
      <c r="B32" s="9">
        <v>930</v>
      </c>
      <c r="C32" s="23"/>
      <c r="E32" s="24">
        <v>26000000</v>
      </c>
      <c r="F32" s="24">
        <f t="shared" si="11"/>
        <v>27956.989247311827</v>
      </c>
      <c r="G32" s="10" t="e">
        <f t="shared" si="12"/>
        <v>#DIV/0!</v>
      </c>
      <c r="H32" s="24" t="e">
        <f>E32/#REF!</f>
        <v>#REF!</v>
      </c>
      <c r="I32" s="8">
        <f>C32/B32</f>
        <v>0</v>
      </c>
    </row>
    <row r="33" spans="1:9" x14ac:dyDescent="0.25">
      <c r="E33" s="24"/>
      <c r="F33" s="24" t="e">
        <f t="shared" si="11"/>
        <v>#DIV/0!</v>
      </c>
      <c r="G33" s="24" t="e">
        <f t="shared" si="12"/>
        <v>#DIV/0!</v>
      </c>
      <c r="H33" s="24" t="e">
        <f>E33/#REF!</f>
        <v>#REF!</v>
      </c>
      <c r="I33" t="e">
        <f>#REF!/B33</f>
        <v>#REF!</v>
      </c>
    </row>
    <row r="34" spans="1:9" x14ac:dyDescent="0.25">
      <c r="A34" t="s">
        <v>29</v>
      </c>
      <c r="E34" s="23"/>
      <c r="F34" s="24" t="e">
        <f t="shared" si="11"/>
        <v>#DIV/0!</v>
      </c>
      <c r="G34" s="24" t="e">
        <f t="shared" si="12"/>
        <v>#DIV/0!</v>
      </c>
      <c r="H34" s="24" t="e">
        <f>E34/#REF!</f>
        <v>#REF!</v>
      </c>
    </row>
    <row r="35" spans="1:9" x14ac:dyDescent="0.25">
      <c r="A35" s="8" t="s">
        <v>30</v>
      </c>
      <c r="B35" s="9" t="s">
        <v>11</v>
      </c>
      <c r="C35" s="8" t="s">
        <v>31</v>
      </c>
      <c r="D35" s="8"/>
      <c r="E35" s="8"/>
      <c r="F35" s="8"/>
      <c r="G35" s="8"/>
      <c r="H35" s="8"/>
      <c r="I35" s="8"/>
    </row>
    <row r="36" spans="1:9" x14ac:dyDescent="0.25">
      <c r="A36" s="8">
        <v>855</v>
      </c>
      <c r="B36" s="9">
        <v>18904071</v>
      </c>
      <c r="C36" s="8">
        <f t="shared" ref="C36:C43" si="13">B36/A36</f>
        <v>22110.024561403508</v>
      </c>
      <c r="D36" s="8"/>
      <c r="E36" s="8"/>
      <c r="F36" s="8"/>
      <c r="G36" s="8"/>
      <c r="H36" s="10"/>
      <c r="I36" s="10"/>
    </row>
    <row r="37" spans="1:9" x14ac:dyDescent="0.25">
      <c r="A37" s="8">
        <v>855</v>
      </c>
      <c r="B37" s="9">
        <v>19066071</v>
      </c>
      <c r="C37" s="8">
        <f t="shared" si="13"/>
        <v>22299.498245614035</v>
      </c>
      <c r="D37" s="8"/>
      <c r="E37" s="8"/>
      <c r="F37" s="8"/>
      <c r="G37" s="8"/>
      <c r="H37" s="10"/>
      <c r="I37" s="10">
        <f>B15/C37</f>
        <v>1.1435234873509073</v>
      </c>
    </row>
    <row r="38" spans="1:9" x14ac:dyDescent="0.25">
      <c r="A38" s="8">
        <f>75*10.764</f>
        <v>807.3</v>
      </c>
      <c r="B38" s="9">
        <v>17944402</v>
      </c>
      <c r="C38" s="8">
        <f t="shared" si="13"/>
        <v>22227.674965935836</v>
      </c>
      <c r="D38" s="8"/>
      <c r="E38" s="8"/>
      <c r="F38" s="8"/>
      <c r="G38" s="8"/>
      <c r="H38" s="8"/>
      <c r="I38" s="10"/>
    </row>
    <row r="39" spans="1:9" ht="15.75" x14ac:dyDescent="0.25">
      <c r="A39" s="52">
        <v>1396</v>
      </c>
      <c r="B39" s="53">
        <v>33307156</v>
      </c>
      <c r="C39" s="54">
        <f t="shared" si="13"/>
        <v>23858.994269340976</v>
      </c>
      <c r="D39" s="54"/>
      <c r="E39" s="54"/>
      <c r="F39" s="54"/>
      <c r="G39" s="54"/>
      <c r="H39" s="8"/>
      <c r="I39" s="10">
        <f>B15/C38</f>
        <v>1.1472185030183786</v>
      </c>
    </row>
    <row r="40" spans="1:9" ht="15.75" x14ac:dyDescent="0.25">
      <c r="A40" s="55">
        <v>855</v>
      </c>
      <c r="B40" s="9">
        <v>20304005</v>
      </c>
      <c r="C40" s="8">
        <f t="shared" si="13"/>
        <v>23747.374269005846</v>
      </c>
      <c r="D40" s="8"/>
      <c r="E40" s="8"/>
      <c r="F40" s="8"/>
      <c r="G40" s="8"/>
      <c r="H40" s="8"/>
      <c r="I40" s="10">
        <f>B15/C39</f>
        <v>1.0687793337864091</v>
      </c>
    </row>
    <row r="41" spans="1:9" ht="15.75" x14ac:dyDescent="0.25">
      <c r="A41" s="52">
        <v>930</v>
      </c>
      <c r="B41" s="53">
        <v>22223709</v>
      </c>
      <c r="C41" s="54">
        <f t="shared" si="13"/>
        <v>23896.461290322579</v>
      </c>
      <c r="D41" s="54"/>
      <c r="E41" s="54"/>
      <c r="F41" s="54"/>
      <c r="G41" s="54"/>
      <c r="H41" s="8"/>
      <c r="I41" s="10">
        <f>C15/C40</f>
        <v>0</v>
      </c>
    </row>
    <row r="42" spans="1:9" ht="15.75" x14ac:dyDescent="0.25">
      <c r="A42" s="52">
        <v>790</v>
      </c>
      <c r="B42" s="53">
        <v>17562736</v>
      </c>
      <c r="C42" s="54">
        <f t="shared" si="13"/>
        <v>22231.311392405063</v>
      </c>
      <c r="D42" s="54"/>
      <c r="E42" s="54"/>
      <c r="F42" s="54"/>
      <c r="G42" s="54"/>
      <c r="H42" s="8"/>
      <c r="I42" s="10">
        <f>B15/C41</f>
        <v>1.0671036054332785</v>
      </c>
    </row>
    <row r="43" spans="1:9" ht="15.75" x14ac:dyDescent="0.25">
      <c r="A43" s="55">
        <v>855</v>
      </c>
      <c r="B43" s="9">
        <v>19634505</v>
      </c>
      <c r="C43" s="54">
        <f t="shared" si="13"/>
        <v>22964.333333333332</v>
      </c>
      <c r="D43" s="8"/>
      <c r="E43" s="8"/>
      <c r="F43" s="8"/>
      <c r="G43" s="8"/>
      <c r="H43" s="8"/>
      <c r="I43" s="10">
        <f>B15/C43</f>
        <v>1.1104176041107225</v>
      </c>
    </row>
    <row r="44" spans="1:9" ht="15.75" x14ac:dyDescent="0.25">
      <c r="A44" s="55"/>
      <c r="B44" s="9"/>
      <c r="C44" s="8"/>
      <c r="D44" s="8"/>
      <c r="E44" s="8"/>
      <c r="F44" s="8"/>
      <c r="G44" s="8"/>
      <c r="H44" s="8"/>
      <c r="I44" s="10">
        <f>C15/C43</f>
        <v>0</v>
      </c>
    </row>
    <row r="45" spans="1:9" ht="15.75" x14ac:dyDescent="0.25">
      <c r="A45" s="27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2024-10-19T04:47:36Z</dcterms:modified>
</cp:coreProperties>
</file>