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Charkop Branch P F Office\Parth Deepak Shah\"/>
    </mc:Choice>
  </mc:AlternateContent>
  <xr:revisionPtr revIDLastSave="0" documentId="13_ncr:1_{5689D92B-FBC4-419D-B685-19C2356868C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3" i="4" l="1"/>
  <c r="C4" i="4"/>
  <c r="C5" i="4"/>
  <c r="C2" i="4"/>
  <c r="C5" i="25" l="1"/>
  <c r="C4" i="25"/>
  <c r="C3" i="25"/>
  <c r="P2" i="4"/>
  <c r="P3" i="4"/>
  <c r="B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<sst xmlns="http://schemas.openxmlformats.org/spreadsheetml/2006/main" count="132" uniqueCount="90">
  <si>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</si>
  <si>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</si>
  <si>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</si>
  <si>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</si>
  <si>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</si>
  <si>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</si>
  <si>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</si>
  <si>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</si>
  <si>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</si>
  <si>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</si>
  <si>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</si>
  <si>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</si>
  <si>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</si>
  <si>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</si>
  <si>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</si>
  <si>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</si>
  <si>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</si>
  <si>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</si>
  <si>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</si>
  <si>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</si>
  <si>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</si>
  <si>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</si>
  <si>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</si>
  <si>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</si>
  <si>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</si>
  <si>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</si>
  <si>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</si>
  <si>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</si>
  <si>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</si>
  <si>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</si>
  <si>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</si>
  <si>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</si>
  <si>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</si>
  <si>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</si>
  <si>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</si>
  <si>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</si>
  <si>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</si>
  <si>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</si>
  <si>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</si>
  <si>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</si>
  <si>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</si>
  <si>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</si>
  <si>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</si>
  <si>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</si>
  <si>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</si>
  <si>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</si>
  <si>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</si>
  <si>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</si>
  <si>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</si>
  <si>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</si>
  <si>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</si>
  <si>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</si>
  <si>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</si>
  <si>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</si>
  <si>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</si>
  <si>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</si>
  <si>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</si>
  <si>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</si>
  <si>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</si>
  <si>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</si>
  <si>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</si>
  <si>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</si>
  <si>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</si>
  <si>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</si>
  <si>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</si>
  <si>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</si>
  <si>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</si>
  <si>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</si>
  <si>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</si>
  <si>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</si>
  <si>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</si>
  <si>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</si>
  <si>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</si>
  <si>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</si>
  <si>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</si>
  <si>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</si>
  <si>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</si>
  <si>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</si>
  <si>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</si>
  <si>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</si>
  <si>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</si>
  <si>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</si>
  <si>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</si>
  <si>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</si>
  <si>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IGR-22.07.24</t>
  </si>
  <si>
    <t>IGR-11.07.24</t>
  </si>
  <si>
    <t>IGR-18.04.24</t>
  </si>
  <si>
    <t>IGR-01.03.23</t>
  </si>
  <si>
    <t>IGR-23.10.23</t>
  </si>
  <si>
    <t>10.10.2024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</si>
</sst>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182EE-DF18-475F-871F-F05EB85C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3B39D-0320-4218-9296-5E2320AD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8F66B-56BA-4192-9590-5ED00A9D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AADB5A-3F34-40BE-AEE8-76E63FEB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9F27A-31B0-4D95-AE88-18D36FA60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DCD1F-00BD-40C5-8D60-648815592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735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9A9C6-C2C0-482F-B18C-2B382331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N31" sqref="N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18800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2700</v>
      </c>
      <c r="D13" s="22"/>
    </row>
    <row r="14" spans="1:5" x14ac:dyDescent="0.25">
      <c r="A14" s="15" t="s">
        <v>15</v>
      </c>
      <c r="B14" s="18"/>
      <c r="C14" s="19">
        <f>C5</f>
        <v>18800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457</v>
      </c>
      <c r="D18" s="24"/>
    </row>
    <row r="19" spans="1:5" x14ac:dyDescent="0.25">
      <c r="A19" s="15" t="s">
        <v>73</v>
      </c>
      <c r="B19" s="6"/>
      <c r="C19" s="30">
        <f>C18*C16</f>
        <v>9825500</v>
      </c>
      <c r="D19" s="72"/>
      <c r="E19" s="65"/>
    </row>
    <row r="20" spans="1:5" x14ac:dyDescent="0.25">
      <c r="A20" s="15" t="s">
        <v>24</v>
      </c>
      <c r="C20" s="31">
        <f>C19*90%</f>
        <v>8842950</v>
      </c>
      <c r="D20" s="30"/>
      <c r="E20" s="65"/>
    </row>
    <row r="21" spans="1:5" x14ac:dyDescent="0.25">
      <c r="A21" s="15" t="s">
        <v>25</v>
      </c>
      <c r="C21" s="31">
        <f>C19*80%</f>
        <v>7860400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1233900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20469.791666666668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457</v>
      </c>
      <c r="C2" s="4">
        <f>B2*1.1</f>
        <v>502.70000000000005</v>
      </c>
      <c r="D2" s="4">
        <f t="shared" ref="D2:D16" si="1">C2*1.2</f>
        <v>603.24</v>
      </c>
      <c r="E2" s="5">
        <f t="shared" ref="E2:E16" si="2">R2</f>
        <v>9437000</v>
      </c>
      <c r="F2" s="73">
        <f t="shared" ref="F2:F15" si="3">ROUND((E2/B2),0)</f>
        <v>20650</v>
      </c>
      <c r="G2" s="73">
        <f t="shared" ref="G2:G15" si="4">ROUND((E2/C2),0)</f>
        <v>18773</v>
      </c>
      <c r="H2" s="73">
        <f t="shared" ref="H2:H15" si="5">ROUND((E2/D2),0)</f>
        <v>15644</v>
      </c>
      <c r="I2" s="73">
        <f t="shared" ref="I2:I15" si="6">T2</f>
        <v>0</v>
      </c>
      <c r="J2" s="73">
        <f t="shared" ref="J2:J15" si="7">U2</f>
        <v>0</v>
      </c>
      <c r="K2" s="7"/>
      <c r="L2" s="7"/>
      <c r="M2" s="7"/>
      <c r="N2" s="7"/>
      <c r="O2" s="7">
        <v>0</v>
      </c>
      <c r="P2" s="7">
        <f t="shared" ref="P2:P10" si="8">O2/1.2</f>
        <v>0</v>
      </c>
      <c r="Q2" s="7">
        <v>457</v>
      </c>
      <c r="R2" s="74">
        <v>9437000</v>
      </c>
      <c r="S2" s="74" t="s">
        <v>84</v>
      </c>
    </row>
    <row r="3" spans="1:19" x14ac:dyDescent="0.25">
      <c r="A3" s="4">
        <v>2</v>
      </c>
      <c r="B3" s="4">
        <f t="shared" si="0"/>
        <v>457</v>
      </c>
      <c r="C3" s="4">
        <f t="shared" ref="C3:C5" si="9">B3*1.1</f>
        <v>502.70000000000005</v>
      </c>
      <c r="D3" s="4">
        <f t="shared" si="1"/>
        <v>603.24</v>
      </c>
      <c r="E3" s="5">
        <f t="shared" si="2"/>
        <v>11500000</v>
      </c>
      <c r="F3" s="4">
        <f t="shared" si="3"/>
        <v>25164</v>
      </c>
      <c r="G3" s="4">
        <f t="shared" si="4"/>
        <v>22876</v>
      </c>
      <c r="H3" s="4">
        <f t="shared" si="5"/>
        <v>19064</v>
      </c>
      <c r="I3" s="4">
        <f t="shared" si="6"/>
        <v>0</v>
      </c>
      <c r="J3" s="4">
        <f t="shared" si="7"/>
        <v>0</v>
      </c>
      <c r="O3">
        <v>0</v>
      </c>
      <c r="P3">
        <f t="shared" si="8"/>
        <v>0</v>
      </c>
      <c r="Q3">
        <v>457</v>
      </c>
      <c r="R3" s="2">
        <v>11500000</v>
      </c>
      <c r="S3" s="2" t="s">
        <v>85</v>
      </c>
    </row>
    <row r="4" spans="1:19" x14ac:dyDescent="0.25">
      <c r="A4" s="4">
        <v>3</v>
      </c>
      <c r="B4" s="4">
        <f t="shared" si="0"/>
        <v>457</v>
      </c>
      <c r="C4" s="4">
        <f t="shared" si="9"/>
        <v>502.70000000000005</v>
      </c>
      <c r="D4" s="4">
        <f t="shared" si="1"/>
        <v>603.24</v>
      </c>
      <c r="E4" s="5">
        <f t="shared" si="2"/>
        <v>11162380</v>
      </c>
      <c r="F4" s="4">
        <f t="shared" si="3"/>
        <v>24425</v>
      </c>
      <c r="G4" s="4">
        <f t="shared" si="4"/>
        <v>22205</v>
      </c>
      <c r="H4" s="4">
        <f t="shared" si="5"/>
        <v>18504</v>
      </c>
      <c r="I4" s="4">
        <f t="shared" si="6"/>
        <v>0</v>
      </c>
      <c r="J4" s="4">
        <f t="shared" si="7"/>
        <v>0</v>
      </c>
      <c r="O4">
        <v>0</v>
      </c>
      <c r="P4">
        <f t="shared" si="8"/>
        <v>0</v>
      </c>
      <c r="Q4">
        <v>457</v>
      </c>
      <c r="R4" s="2">
        <v>11162380</v>
      </c>
      <c r="S4" s="2" t="s">
        <v>86</v>
      </c>
    </row>
    <row r="5" spans="1:19" x14ac:dyDescent="0.25">
      <c r="A5" s="4">
        <v>4</v>
      </c>
      <c r="B5" s="4">
        <f t="shared" si="0"/>
        <v>457</v>
      </c>
      <c r="C5" s="4">
        <f t="shared" si="9"/>
        <v>502.70000000000005</v>
      </c>
      <c r="D5" s="4">
        <f t="shared" si="1"/>
        <v>603.24</v>
      </c>
      <c r="E5" s="5">
        <f t="shared" si="2"/>
        <v>10740000</v>
      </c>
      <c r="F5" s="4">
        <f t="shared" si="3"/>
        <v>23501</v>
      </c>
      <c r="G5" s="4">
        <f t="shared" si="4"/>
        <v>21365</v>
      </c>
      <c r="H5" s="4">
        <f t="shared" si="5"/>
        <v>17804</v>
      </c>
      <c r="I5" s="4">
        <f t="shared" si="6"/>
        <v>0</v>
      </c>
      <c r="J5" s="4">
        <f t="shared" si="7"/>
        <v>0</v>
      </c>
      <c r="O5">
        <v>0</v>
      </c>
      <c r="P5">
        <f t="shared" si="8"/>
        <v>0</v>
      </c>
      <c r="Q5">
        <v>457</v>
      </c>
      <c r="R5" s="2">
        <v>10740000</v>
      </c>
      <c r="S5" s="2" t="s">
        <v>87</v>
      </c>
    </row>
    <row r="6" spans="1:19" x14ac:dyDescent="0.25">
      <c r="A6" s="4">
        <v>5</v>
      </c>
      <c r="B6" s="4">
        <f t="shared" si="0"/>
        <v>457</v>
      </c>
      <c r="C6" s="4">
        <f t="shared" ref="C6:C16" si="10">B6*1.2</f>
        <v>548.4</v>
      </c>
      <c r="D6" s="4">
        <f t="shared" si="1"/>
        <v>658.07999999999993</v>
      </c>
      <c r="E6" s="5">
        <f t="shared" si="2"/>
        <v>9167000</v>
      </c>
      <c r="F6" s="73">
        <f t="shared" si="3"/>
        <v>20059</v>
      </c>
      <c r="G6" s="73">
        <f t="shared" si="4"/>
        <v>16716</v>
      </c>
      <c r="H6" s="73">
        <f t="shared" si="5"/>
        <v>13930</v>
      </c>
      <c r="I6" s="73">
        <f t="shared" si="6"/>
        <v>0</v>
      </c>
      <c r="J6" s="73">
        <f t="shared" si="7"/>
        <v>0</v>
      </c>
      <c r="K6" s="7"/>
      <c r="L6" s="7"/>
      <c r="M6" s="7"/>
      <c r="N6" s="7"/>
      <c r="O6" s="7">
        <v>0</v>
      </c>
      <c r="P6" s="7">
        <f t="shared" si="8"/>
        <v>0</v>
      </c>
      <c r="Q6" s="7">
        <v>457</v>
      </c>
      <c r="R6" s="74">
        <v>9167000</v>
      </c>
      <c r="S6" s="74" t="s">
        <v>88</v>
      </c>
    </row>
    <row r="7" spans="1:19" x14ac:dyDescent="0.25">
      <c r="A7" s="4">
        <v>6</v>
      </c>
      <c r="B7" s="4">
        <f t="shared" si="0"/>
        <v>560</v>
      </c>
      <c r="C7" s="4">
        <f t="shared" si="10"/>
        <v>672</v>
      </c>
      <c r="D7" s="4">
        <f t="shared" si="1"/>
        <v>806.4</v>
      </c>
      <c r="E7" s="5">
        <f t="shared" si="2"/>
        <v>12500000</v>
      </c>
      <c r="F7" s="73">
        <f t="shared" si="3"/>
        <v>22321</v>
      </c>
      <c r="G7" s="73">
        <f t="shared" si="4"/>
        <v>18601</v>
      </c>
      <c r="H7" s="73">
        <f t="shared" si="5"/>
        <v>15501</v>
      </c>
      <c r="I7" s="73">
        <f t="shared" si="6"/>
        <v>0</v>
      </c>
      <c r="J7" s="73">
        <f t="shared" si="7"/>
        <v>0</v>
      </c>
      <c r="K7" s="7"/>
      <c r="L7" s="7"/>
      <c r="M7" s="7"/>
      <c r="N7" s="7"/>
      <c r="O7" s="7">
        <v>0</v>
      </c>
      <c r="P7" s="7">
        <f t="shared" si="8"/>
        <v>0</v>
      </c>
      <c r="Q7" s="7">
        <v>560</v>
      </c>
      <c r="R7" s="74">
        <v>12500000</v>
      </c>
      <c r="S7" s="2"/>
    </row>
    <row r="8" spans="1:19" x14ac:dyDescent="0.25">
      <c r="A8" s="4">
        <v>7</v>
      </c>
      <c r="B8" s="4">
        <f t="shared" si="0"/>
        <v>457</v>
      </c>
      <c r="C8" s="4">
        <f t="shared" si="10"/>
        <v>548.4</v>
      </c>
      <c r="D8" s="4">
        <f t="shared" si="1"/>
        <v>658.07999999999993</v>
      </c>
      <c r="E8" s="5">
        <f t="shared" si="2"/>
        <v>10000000</v>
      </c>
      <c r="F8" s="73">
        <f t="shared" si="3"/>
        <v>21882</v>
      </c>
      <c r="G8" s="73">
        <f t="shared" si="4"/>
        <v>18235</v>
      </c>
      <c r="H8" s="73">
        <f t="shared" si="5"/>
        <v>15196</v>
      </c>
      <c r="I8" s="73">
        <f t="shared" si="6"/>
        <v>0</v>
      </c>
      <c r="J8" s="73">
        <f t="shared" si="7"/>
        <v>0</v>
      </c>
      <c r="K8" s="7"/>
      <c r="L8" s="7"/>
      <c r="M8" s="7"/>
      <c r="N8" s="7"/>
      <c r="O8" s="7">
        <v>0</v>
      </c>
      <c r="P8" s="7">
        <f t="shared" si="8"/>
        <v>0</v>
      </c>
      <c r="Q8" s="7">
        <v>457</v>
      </c>
      <c r="R8" s="74">
        <v>10000000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0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ref="Q7:Q10" si="11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0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0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0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0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0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0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0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89</v>
      </c>
      <c r="F28" s="52" t="s">
        <v>83</v>
      </c>
      <c r="G28" s="52">
        <v>457</v>
      </c>
    </row>
    <row r="29" spans="1:19" s="10" customFormat="1" x14ac:dyDescent="0.25">
      <c r="C29" s="67" t="s">
        <v>1</v>
      </c>
      <c r="D29" s="67">
        <v>8716000</v>
      </c>
      <c r="F29" s="52" t="s">
        <v>71</v>
      </c>
      <c r="G29" s="52">
        <v>503</v>
      </c>
      <c r="H29" s="10">
        <f>G29/G28</f>
        <v>1.100656455142232</v>
      </c>
    </row>
    <row r="30" spans="1:19" s="10" customFormat="1" x14ac:dyDescent="0.25">
      <c r="F30" s="52" t="s">
        <v>72</v>
      </c>
      <c r="G30" s="52">
        <v>21500</v>
      </c>
    </row>
    <row r="31" spans="1:19" s="10" customFormat="1" x14ac:dyDescent="0.25">
      <c r="C31" s="70"/>
      <c r="D31" s="70"/>
      <c r="F31" s="70" t="s">
        <v>73</v>
      </c>
      <c r="G31" s="70">
        <f>G30*G28</f>
        <v>9825500</v>
      </c>
      <c r="H31" s="10">
        <f>G31/D29</f>
        <v>1.1272946305644791</v>
      </c>
    </row>
    <row r="32" spans="1:19" s="10" customFormat="1" x14ac:dyDescent="0.25">
      <c r="C32" s="70"/>
      <c r="D32" s="70"/>
      <c r="F32" s="70" t="s">
        <v>24</v>
      </c>
      <c r="G32" s="70">
        <f>G31*90%</f>
        <v>8842950</v>
      </c>
    </row>
    <row r="33" spans="3:7" s="10" customFormat="1" x14ac:dyDescent="0.25">
      <c r="C33" s="70"/>
      <c r="D33" s="70"/>
      <c r="F33" s="70" t="s">
        <v>25</v>
      </c>
      <c r="G33" s="70">
        <f>G31*80%</f>
        <v>7860400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2024-11-12T08:38:23Z</dcterms:modified>
</cp:coreProperties>
</file>