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ushabh Sameer Kothari  - CBI\"/>
    </mc:Choice>
  </mc:AlternateContent>
  <xr:revisionPtr revIDLastSave="0" documentId="13_ncr:1_{34677FDA-77E3-40E7-B65B-DA5D76572E9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9" i="4" l="1"/>
  <c r="T15" i="13"/>
  <c r="G34" i="4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<sst xmlns="http://schemas.openxmlformats.org/spreadsheetml/2006/main" count="49" uniqueCount="43">
  <si>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</si>
  <si>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</si>
  <si>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</si>
  <si>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</si>
  <si>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</si>
  <si>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</si>
  <si>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</si>
  <si>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</si>
  <si>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</si>
  <si>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</si>
  <si>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</si>
  <si>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</si>
  <si>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</si>
  <si>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</si>
  <si>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</si>
  <si>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</si>
  <si>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</si>
  <si>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</si>
  <si>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</si>
  <si>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</si>
  <si>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</si>
  <si>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</si>
  <si>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</si>
  <si>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</si>
  <si>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</si>
  <si>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</si>
  <si>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</si>
  <si>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</si>
  <si>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</si>
  <si>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</si>
  <si>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</si>
  <si>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</si>
  <si>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</si>
  <si>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</si>
  <si>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</si>
  <si>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</si>
  <si>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</si>
  <si>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</si>
  <si>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</si>
  <si>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</si>
  <si>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Malad West Branch )  - Mr. Rushabh Sameer Kothari &amp; Mrs. Kiran Sameer Kothari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</si>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</sst>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134235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4AE32-9AEB-4DAB-B80B-B8BE57AC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344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5</xdr:row>
      <xdr:rowOff>0</xdr:rowOff>
    </xdr:from>
    <xdr:to>
      <xdr:col>17</xdr:col>
      <xdr:colOff>163156</xdr:colOff>
      <xdr:row>32</xdr:row>
      <xdr:rowOff>162665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A67F54-5A5E-4821-9386-B08A75A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5" y="952500"/>
          <a:ext cx="8821381" cy="5306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40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0E2C5-1D2E-411C-A5C0-877388E5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6535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229823</xdr:colOff>
      <xdr:row>37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931C4C-DA0D-42E6-9B9D-41975FCC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64223" cy="679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36</xdr:row>
      <xdr:rowOff>105674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AE748-22EE-4862-B013-400DC2FA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439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42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1D9F5-C2E4-4241-977E-C9928963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6716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35E7C-E356-42DB-8226-08ED6AB94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030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094A0-682E-43C1-A6B4-FFE609C1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068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C0D5-1812-424D-960D-710D6B66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15</xdr:col>
      <xdr:colOff>144086</xdr:colOff>
      <xdr:row>46</xdr:row>
      <xdr:rowOff>115520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F0C5C-7832-4A70-9030-76F3AB6C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"/>
          <a:ext cx="8678486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1" sqref="U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180</v>
      </c>
      <c r="C3" s="4">
        <f>B3*1.2</f>
        <v>216</v>
      </c>
      <c r="D3" s="4">
        <f t="shared" ref="D3:D14" si="2">C3*1.2</f>
        <v>259.2</v>
      </c>
      <c r="E3" s="5">
        <f t="shared" ref="E3:E14" si="3">R3</f>
        <v>2800000</v>
      </c>
      <c r="F3" s="9">
        <f t="shared" ref="F3:F14" si="4">ROUND((E3/B3),0)</f>
        <v>15556</v>
      </c>
      <c r="G3" s="9">
        <f t="shared" ref="G3:G14" si="5">ROUND((E3/C3),0)</f>
        <v>12963</v>
      </c>
      <c r="H3" s="9">
        <f t="shared" ref="H3:H14" si="6">ROUND((E3/D3),0)</f>
        <v>10802</v>
      </c>
      <c r="I3" s="4" t="e">
        <f>#REF!</f>
        <v>#REF!</v>
      </c>
      <c r="J3" s="4">
        <f t="shared" ref="J3:J14" si="7">S3</f>
        <v>0</v>
      </c>
      <c r="O3">
        <v>0</v>
      </c>
      <c r="P3">
        <v>216</v>
      </c>
      <c r="Q3">
        <f t="shared" ref="P3:Q14" si="8">P3/1.2</f>
        <v>180</v>
      </c>
      <c r="R3" s="2">
        <v>2800000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180</v>
      </c>
      <c r="C4" s="44">
        <f t="shared" ref="C4:C9" si="11">B4*1.2</f>
        <v>216</v>
      </c>
      <c r="D4" s="44">
        <f t="shared" ref="D4:D9" si="12">C4*1.2</f>
        <v>259.2</v>
      </c>
      <c r="E4" s="45">
        <f t="shared" ref="E4:E9" si="13">R4</f>
        <v>3100000</v>
      </c>
      <c r="F4" s="44">
        <f t="shared" ref="F4:F9" si="14">ROUND((E4/B4),0)</f>
        <v>17222</v>
      </c>
      <c r="G4" s="44">
        <f t="shared" ref="G4:G9" si="15">ROUND((E4/C4),0)</f>
        <v>14352</v>
      </c>
      <c r="H4" s="44">
        <f t="shared" ref="H4:H9" si="16">ROUND((E4/D4),0)</f>
        <v>11960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180</v>
      </c>
      <c r="R4" s="47">
        <v>3100000</v>
      </c>
    </row>
    <row r="5" spans="1:20" s="46" customFormat="1" x14ac:dyDescent="0.25">
      <c r="A5" s="44">
        <f t="shared" si="9"/>
        <v>0</v>
      </c>
      <c r="B5" s="44">
        <f t="shared" si="10"/>
        <v>180</v>
      </c>
      <c r="C5" s="44">
        <f t="shared" si="11"/>
        <v>216</v>
      </c>
      <c r="D5" s="44">
        <f t="shared" si="12"/>
        <v>259.2</v>
      </c>
      <c r="E5" s="45">
        <f t="shared" si="13"/>
        <v>3100000</v>
      </c>
      <c r="F5" s="44">
        <f t="shared" si="14"/>
        <v>17222</v>
      </c>
      <c r="G5" s="44">
        <f t="shared" si="15"/>
        <v>14352</v>
      </c>
      <c r="H5" s="44">
        <f t="shared" si="16"/>
        <v>11960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180</v>
      </c>
      <c r="R5" s="47">
        <v>3100000</v>
      </c>
    </row>
    <row r="6" spans="1:20" x14ac:dyDescent="0.25">
      <c r="A6" s="4">
        <f t="shared" si="9"/>
        <v>0</v>
      </c>
      <c r="B6" s="4">
        <f t="shared" si="10"/>
        <v>180</v>
      </c>
      <c r="C6" s="4">
        <f t="shared" si="11"/>
        <v>216</v>
      </c>
      <c r="D6" s="4">
        <f t="shared" si="12"/>
        <v>259.2</v>
      </c>
      <c r="E6" s="5">
        <f t="shared" si="13"/>
        <v>2970000</v>
      </c>
      <c r="F6" s="9">
        <f t="shared" si="14"/>
        <v>16500</v>
      </c>
      <c r="G6" s="9">
        <f t="shared" si="15"/>
        <v>13750</v>
      </c>
      <c r="H6" s="9">
        <f t="shared" si="16"/>
        <v>11458</v>
      </c>
      <c r="I6" s="4" t="e">
        <f>#REF!</f>
        <v>#REF!</v>
      </c>
      <c r="J6" s="4">
        <f t="shared" si="17"/>
        <v>0</v>
      </c>
      <c r="O6">
        <v>0</v>
      </c>
      <c r="P6">
        <v>216</v>
      </c>
      <c r="Q6">
        <f t="shared" ref="Q6:Q9" si="19">P6/1.2</f>
        <v>180</v>
      </c>
      <c r="R6" s="2">
        <v>2970000</v>
      </c>
    </row>
    <row r="7" spans="1:20" x14ac:dyDescent="0.25">
      <c r="A7" s="4">
        <f t="shared" si="9"/>
        <v>0</v>
      </c>
      <c r="B7" s="4">
        <f t="shared" si="10"/>
        <v>180</v>
      </c>
      <c r="C7" s="4">
        <f t="shared" si="11"/>
        <v>216</v>
      </c>
      <c r="D7" s="4">
        <f t="shared" si="12"/>
        <v>259.2</v>
      </c>
      <c r="E7" s="5">
        <f t="shared" si="13"/>
        <v>2850000</v>
      </c>
      <c r="F7" s="9">
        <f t="shared" si="14"/>
        <v>15833</v>
      </c>
      <c r="G7" s="9">
        <f t="shared" si="15"/>
        <v>13194</v>
      </c>
      <c r="H7" s="9">
        <f t="shared" si="16"/>
        <v>10995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180</v>
      </c>
      <c r="R7" s="2">
        <v>2850000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285</v>
      </c>
      <c r="C16" s="4">
        <f>B16*1.2</f>
        <v>342</v>
      </c>
      <c r="D16" s="4">
        <f t="shared" ref="D16:D28" si="34">C16*1.2</f>
        <v>410.4</v>
      </c>
      <c r="E16" s="5">
        <f t="shared" ref="E16:E28" si="35">R16</f>
        <v>7800000</v>
      </c>
      <c r="F16" s="9">
        <f t="shared" ref="F16:F28" si="36">ROUND((E16/B16),0)</f>
        <v>27368</v>
      </c>
      <c r="G16" s="9">
        <f t="shared" ref="G16:G28" si="37">ROUND((E16/C16),0)</f>
        <v>22807</v>
      </c>
      <c r="H16" s="9">
        <f t="shared" ref="H16:H28" si="38">ROUND((E16/D16),0)</f>
        <v>19006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285</v>
      </c>
      <c r="R16" s="2">
        <v>7800000</v>
      </c>
    </row>
    <row r="17" spans="1:24" x14ac:dyDescent="0.25">
      <c r="A17" s="4">
        <f t="shared" si="32"/>
        <v>0</v>
      </c>
      <c r="B17" s="4">
        <f t="shared" si="33"/>
        <v>625</v>
      </c>
      <c r="C17" s="4">
        <f t="shared" ref="C17:C28" si="41">B17*1.2</f>
        <v>750</v>
      </c>
      <c r="D17" s="4">
        <f t="shared" si="34"/>
        <v>900</v>
      </c>
      <c r="E17" s="5">
        <f t="shared" si="35"/>
        <v>6800000</v>
      </c>
      <c r="F17" s="9">
        <f t="shared" si="36"/>
        <v>10880</v>
      </c>
      <c r="G17" s="9">
        <f t="shared" si="37"/>
        <v>9067</v>
      </c>
      <c r="H17" s="9">
        <f t="shared" si="38"/>
        <v>7556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625</v>
      </c>
      <c r="R17" s="2">
        <v>6800000</v>
      </c>
    </row>
    <row r="18" spans="1:24" x14ac:dyDescent="0.25">
      <c r="A18" s="4">
        <f t="shared" si="32"/>
        <v>0</v>
      </c>
      <c r="B18" s="4">
        <f t="shared" si="33"/>
        <v>225</v>
      </c>
      <c r="C18" s="4">
        <f t="shared" si="41"/>
        <v>270</v>
      </c>
      <c r="D18" s="4">
        <f t="shared" si="34"/>
        <v>324</v>
      </c>
      <c r="E18" s="5">
        <f t="shared" si="35"/>
        <v>3600000</v>
      </c>
      <c r="F18" s="9">
        <f t="shared" si="36"/>
        <v>16000</v>
      </c>
      <c r="G18" s="9">
        <f t="shared" si="37"/>
        <v>13333</v>
      </c>
      <c r="H18" s="9">
        <f t="shared" si="38"/>
        <v>11111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225</v>
      </c>
      <c r="R18" s="2">
        <v>3600000</v>
      </c>
    </row>
    <row r="19" spans="1:24" x14ac:dyDescent="0.25">
      <c r="A19" s="4">
        <f t="shared" si="32"/>
        <v>0</v>
      </c>
      <c r="B19" s="4">
        <f t="shared" si="33"/>
        <v>333.33333333333337</v>
      </c>
      <c r="C19" s="4">
        <f t="shared" si="41"/>
        <v>400.00000000000006</v>
      </c>
      <c r="D19" s="4">
        <f t="shared" si="34"/>
        <v>480.00000000000006</v>
      </c>
      <c r="E19" s="5">
        <f t="shared" si="35"/>
        <v>6000000</v>
      </c>
      <c r="F19" s="9">
        <f t="shared" si="36"/>
        <v>18000</v>
      </c>
      <c r="G19" s="9">
        <f t="shared" si="37"/>
        <v>15000</v>
      </c>
      <c r="H19" s="9">
        <f t="shared" si="38"/>
        <v>12500</v>
      </c>
      <c r="I19" s="4" t="e">
        <f>#REF!</f>
        <v>#REF!</v>
      </c>
      <c r="J19" s="4">
        <f t="shared" si="39"/>
        <v>0</v>
      </c>
      <c r="O19">
        <v>0</v>
      </c>
      <c r="P19">
        <v>400</v>
      </c>
      <c r="Q19">
        <f t="shared" si="40"/>
        <v>333.33333333333337</v>
      </c>
      <c r="R19" s="2">
        <v>6000000</v>
      </c>
    </row>
    <row r="20" spans="1:24" x14ac:dyDescent="0.25">
      <c r="A20" s="4">
        <f t="shared" si="32"/>
        <v>0</v>
      </c>
      <c r="B20" s="4">
        <f t="shared" si="33"/>
        <v>150</v>
      </c>
      <c r="C20" s="4">
        <f t="shared" si="41"/>
        <v>180</v>
      </c>
      <c r="D20" s="4">
        <f t="shared" si="34"/>
        <v>216</v>
      </c>
      <c r="E20" s="5">
        <f t="shared" si="35"/>
        <v>2500000</v>
      </c>
      <c r="F20" s="9">
        <f t="shared" si="36"/>
        <v>16667</v>
      </c>
      <c r="G20" s="9">
        <f t="shared" si="37"/>
        <v>13889</v>
      </c>
      <c r="H20" s="9">
        <f t="shared" si="38"/>
        <v>11574</v>
      </c>
      <c r="I20" s="4" t="e">
        <f>#REF!</f>
        <v>#REF!</v>
      </c>
      <c r="J20" s="4">
        <f t="shared" si="39"/>
        <v>0</v>
      </c>
      <c r="O20">
        <v>0</v>
      </c>
      <c r="P20">
        <v>180</v>
      </c>
      <c r="Q20">
        <f t="shared" si="40"/>
        <v>150</v>
      </c>
      <c r="R20" s="2">
        <v>2500000</v>
      </c>
    </row>
    <row r="21" spans="1:24" x14ac:dyDescent="0.25">
      <c r="A21" s="4">
        <f t="shared" si="32"/>
        <v>0</v>
      </c>
      <c r="B21" s="4">
        <f t="shared" si="33"/>
        <v>150</v>
      </c>
      <c r="C21" s="4">
        <f t="shared" si="41"/>
        <v>180</v>
      </c>
      <c r="D21" s="4">
        <f t="shared" si="34"/>
        <v>216</v>
      </c>
      <c r="E21" s="5">
        <f t="shared" si="35"/>
        <v>3000000</v>
      </c>
      <c r="F21" s="9">
        <f t="shared" si="36"/>
        <v>20000</v>
      </c>
      <c r="G21" s="9">
        <f t="shared" si="37"/>
        <v>16667</v>
      </c>
      <c r="H21" s="9">
        <f t="shared" si="38"/>
        <v>13889</v>
      </c>
      <c r="I21" s="4" t="e">
        <f>#REF!</f>
        <v>#REF!</v>
      </c>
      <c r="J21" s="4">
        <f t="shared" si="39"/>
        <v>0</v>
      </c>
      <c r="O21">
        <v>0</v>
      </c>
      <c r="P21">
        <v>180</v>
      </c>
      <c r="Q21">
        <f t="shared" si="40"/>
        <v>150</v>
      </c>
      <c r="R21" s="2">
        <v>3000000</v>
      </c>
    </row>
    <row r="22" spans="1:24" x14ac:dyDescent="0.25">
      <c r="A22" s="4">
        <f t="shared" ref="A22:A24" si="42">N22</f>
        <v>0</v>
      </c>
      <c r="B22" s="4">
        <f t="shared" ref="B22:B24" si="43">Q22</f>
        <v>150</v>
      </c>
      <c r="C22" s="4">
        <f t="shared" ref="C22:C24" si="44">B22*1.2</f>
        <v>180</v>
      </c>
      <c r="D22" s="4">
        <f t="shared" ref="D22:D24" si="45">C22*1.2</f>
        <v>216</v>
      </c>
      <c r="E22" s="5">
        <f t="shared" ref="E22:E24" si="46">R22</f>
        <v>3800000</v>
      </c>
      <c r="F22" s="9">
        <f t="shared" ref="F22:F24" si="47">ROUND((E22/B22),0)</f>
        <v>25333</v>
      </c>
      <c r="G22" s="9">
        <f t="shared" ref="G22:G24" si="48">ROUND((E22/C22),0)</f>
        <v>21111</v>
      </c>
      <c r="H22" s="9">
        <f t="shared" ref="H22:H24" si="49">ROUND((E22/D22),0)</f>
        <v>17593</v>
      </c>
      <c r="I22" s="4" t="e">
        <f>#REF!</f>
        <v>#REF!</v>
      </c>
      <c r="J22" s="4">
        <f t="shared" ref="J22:J24" si="50">S22</f>
        <v>0</v>
      </c>
      <c r="O22">
        <v>0</v>
      </c>
      <c r="P22">
        <v>180</v>
      </c>
      <c r="Q22">
        <f t="shared" ref="Q22" si="51">P22/1.2</f>
        <v>150</v>
      </c>
      <c r="R22" s="2">
        <v>3800000</v>
      </c>
    </row>
    <row r="23" spans="1:24" s="46" customFormat="1" x14ac:dyDescent="0.25">
      <c r="A23" s="44">
        <f t="shared" si="42"/>
        <v>0</v>
      </c>
      <c r="B23" s="44">
        <f t="shared" si="43"/>
        <v>220</v>
      </c>
      <c r="C23" s="44">
        <f t="shared" si="44"/>
        <v>264</v>
      </c>
      <c r="D23" s="44">
        <f t="shared" si="45"/>
        <v>316.8</v>
      </c>
      <c r="E23" s="45">
        <f t="shared" si="46"/>
        <v>4500000</v>
      </c>
      <c r="F23" s="44">
        <f t="shared" si="47"/>
        <v>20455</v>
      </c>
      <c r="G23" s="44">
        <f t="shared" si="48"/>
        <v>17045</v>
      </c>
      <c r="H23" s="44">
        <f t="shared" si="49"/>
        <v>14205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ref="P23:P24" si="52">O23/1.2</f>
        <v>0</v>
      </c>
      <c r="Q23" s="46">
        <v>220</v>
      </c>
      <c r="R23" s="47">
        <v>4500000</v>
      </c>
    </row>
    <row r="24" spans="1:24" s="46" customFormat="1" x14ac:dyDescent="0.25">
      <c r="A24" s="44">
        <f t="shared" si="42"/>
        <v>0</v>
      </c>
      <c r="B24" s="44">
        <f t="shared" si="43"/>
        <v>225</v>
      </c>
      <c r="C24" s="44">
        <f t="shared" si="44"/>
        <v>270</v>
      </c>
      <c r="D24" s="44">
        <f t="shared" si="45"/>
        <v>324</v>
      </c>
      <c r="E24" s="45">
        <f t="shared" si="46"/>
        <v>4500000</v>
      </c>
      <c r="F24" s="44">
        <f t="shared" si="47"/>
        <v>20000</v>
      </c>
      <c r="G24" s="44">
        <f t="shared" si="48"/>
        <v>16667</v>
      </c>
      <c r="H24" s="44">
        <f t="shared" si="49"/>
        <v>13889</v>
      </c>
      <c r="I24" s="44" t="e">
        <f>#REF!</f>
        <v>#REF!</v>
      </c>
      <c r="J24" s="44">
        <f t="shared" si="50"/>
        <v>0</v>
      </c>
      <c r="O24" s="46">
        <v>0</v>
      </c>
      <c r="P24" s="46">
        <f t="shared" si="52"/>
        <v>0</v>
      </c>
      <c r="Q24" s="46">
        <v>225</v>
      </c>
      <c r="R24" s="47">
        <v>4500000</v>
      </c>
    </row>
    <row r="25" spans="1:24" x14ac:dyDescent="0.25">
      <c r="A25" s="4">
        <f t="shared" si="32"/>
        <v>0</v>
      </c>
      <c r="B25" s="4">
        <f t="shared" si="33"/>
        <v>187.5</v>
      </c>
      <c r="C25" s="4">
        <f t="shared" si="41"/>
        <v>225</v>
      </c>
      <c r="D25" s="4">
        <f t="shared" si="34"/>
        <v>270</v>
      </c>
      <c r="E25" s="5">
        <f t="shared" si="35"/>
        <v>4500000</v>
      </c>
      <c r="F25" s="9">
        <f t="shared" si="36"/>
        <v>24000</v>
      </c>
      <c r="G25" s="9">
        <f t="shared" si="37"/>
        <v>20000</v>
      </c>
      <c r="H25" s="9">
        <f t="shared" si="38"/>
        <v>16667</v>
      </c>
      <c r="I25" s="4" t="e">
        <f>#REF!</f>
        <v>#REF!</v>
      </c>
      <c r="J25" s="4">
        <f t="shared" si="39"/>
        <v>0</v>
      </c>
      <c r="O25">
        <v>0</v>
      </c>
      <c r="P25">
        <v>225</v>
      </c>
      <c r="Q25">
        <f t="shared" si="40"/>
        <v>187.5</v>
      </c>
      <c r="R25" s="2">
        <v>4500000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180</v>
      </c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20.07</v>
      </c>
      <c r="G33">
        <f>F33*10.764</f>
        <v>216.03348</v>
      </c>
      <c r="S33" s="10"/>
      <c r="T33" s="10"/>
      <c r="U33" s="17" t="s">
        <v>17</v>
      </c>
      <c r="V33" s="23"/>
      <c r="W33" s="24">
        <f>X33-X34</f>
        <v>16</v>
      </c>
      <c r="X33" s="25">
        <v>2024</v>
      </c>
    </row>
    <row r="34" spans="6:25" ht="15.75" x14ac:dyDescent="0.25">
      <c r="G34">
        <f>G33/F31</f>
        <v>1.200186</v>
      </c>
      <c r="S34" s="10"/>
      <c r="T34" s="10"/>
      <c r="U34" s="17" t="s">
        <v>18</v>
      </c>
      <c r="V34" s="23"/>
      <c r="W34" s="24">
        <f>W35-W33</f>
        <v>44</v>
      </c>
      <c r="X34" s="31">
        <v>2008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24</v>
      </c>
      <c r="X36" s="24"/>
    </row>
    <row r="37" spans="6:25" ht="15.75" x14ac:dyDescent="0.25">
      <c r="U37" s="17"/>
      <c r="V37" s="26"/>
      <c r="W37" s="27">
        <f>W36%</f>
        <v>0.24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600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18400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180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3312000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2980800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2649600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450000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6900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T44"/>
  <sheetViews>
    <sheetView zoomScaleNormal="100" workbookViewId="0">
      <selection activeCell="T16" sqref="T16"/>
    </sheetView>
  </sheetViews>
  <sheetFormatPr defaultRowHeight="15" x14ac:dyDescent="0.25"/>
  <sheetData>
    <row r="15" spans="19:20" x14ac:dyDescent="0.25">
      <c r="S15">
        <v>20.07</v>
      </c>
      <c r="T15">
        <f>S15*10.764</f>
        <v>216.03348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C3" sqref="C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V10" sqref="V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2024-10-23T09:04:39Z</dcterms:modified>
</cp:coreProperties>
</file>