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Kanchan Rajesh Naikar - Cosmos\"/>
    </mc:Choice>
  </mc:AlternateContent>
  <xr:revisionPtr revIDLastSave="0" documentId="13_ncr:1_{6E8BA1E5-2B99-4BFA-BEE7-E10D1FC85C3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8" i="14" l="1"/>
  <c r="V11" i="13"/>
  <c r="V47" i="4"/>
  <c r="V43" i="4"/>
  <c r="F37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<sst xmlns="http://schemas.openxmlformats.org/spreadsheetml/2006/main" count="46" uniqueCount="41">
  <si>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</si>
  <si>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</si>
  <si>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</si>
  <si>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</si>
  <si>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</si>
  <si>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</si>
  <si>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</si>
  <si>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</si>
  <si>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</si>
  <si>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</si>
  <si>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</si>
  <si>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</si>
  <si>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</si>
  <si>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</si>
  <si>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</si>
  <si>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</si>
  <si>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</si>
  <si>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</si>
  <si>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</si>
  <si>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</si>
  <si>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</si>
  <si>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</si>
  <si>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</si>
  <si>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</si>
  <si>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</si>
  <si>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</si>
  <si>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</si>
  <si>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</si>
  <si>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</si>
  <si>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</si>
  <si>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</si>
  <si>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</si>
  <si>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</si>
  <si>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</si>
  <si>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</si>
  <si>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</si>
  <si>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Measured CA</t>
  </si>
  <si>
    <t>Agree CA</t>
  </si>
  <si>
    <t>Cosmos Bank ( Mulund East Branch ) - Kanchan Rajesh Naikar</t>
  </si>
  <si>
    <t>As per MHADA Allottment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</si>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</sst>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35</xdr:row>
      <xdr:rowOff>77077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7FBB7B-03C8-4527-8752-B742854DE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2873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220297</xdr:colOff>
      <xdr:row>37</xdr:row>
      <xdr:rowOff>77035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206E93-E365-479B-812B-26D766B38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54697" cy="5982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C33D95-5E9F-4A49-8F3D-172531256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42</xdr:row>
      <xdr:rowOff>182044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C85888-5185-4BEC-841A-CB28BEE2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659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258402</xdr:colOff>
      <xdr:row>42</xdr:row>
      <xdr:rowOff>29510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4B91CA-3332-457F-9689-89E57672D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92802" cy="66970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40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CEFED4-1CF9-457C-82C1-CCF64BA24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7678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8" zoomScaleNormal="100" workbookViewId="0">
      <selection activeCell="X51" sqref="X5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522.5</v>
      </c>
      <c r="C3" s="4">
        <f>B3*1.2</f>
        <v>627</v>
      </c>
      <c r="D3" s="4">
        <f t="shared" ref="D3:D14" si="2">C3*1.2</f>
        <v>752.4</v>
      </c>
      <c r="E3" s="5">
        <f t="shared" ref="E3:E14" si="3">R3</f>
        <v>3437754</v>
      </c>
      <c r="F3" s="9">
        <f t="shared" ref="F3:F14" si="4">ROUND((E3/B3),0)</f>
        <v>6579</v>
      </c>
      <c r="G3" s="9">
        <f t="shared" ref="G3:G14" si="5">ROUND((E3/C3),0)</f>
        <v>5483</v>
      </c>
      <c r="H3" s="9">
        <f t="shared" ref="H3:H14" si="6">ROUND((E3/D3),0)</f>
        <v>4569</v>
      </c>
      <c r="I3" s="4" t="e">
        <f>#REF!</f>
        <v>#REF!</v>
      </c>
      <c r="J3" s="4">
        <f t="shared" ref="J3:J14" si="7">S3</f>
        <v>0</v>
      </c>
      <c r="O3">
        <v>0</v>
      </c>
      <c r="P3">
        <v>627</v>
      </c>
      <c r="Q3">
        <f t="shared" ref="P3:Q14" si="8">P3/1.2</f>
        <v>522.5</v>
      </c>
      <c r="R3" s="2">
        <v>3437754</v>
      </c>
    </row>
    <row r="4" spans="1:20" x14ac:dyDescent="0.25">
      <c r="A4" s="4">
        <f t="shared" si="0"/>
        <v>0</v>
      </c>
      <c r="B4" s="4">
        <f t="shared" si="1"/>
        <v>250.83333333333334</v>
      </c>
      <c r="C4" s="4">
        <f t="shared" ref="C4:C14" si="9">B4*1.2</f>
        <v>301</v>
      </c>
      <c r="D4" s="4">
        <f t="shared" si="2"/>
        <v>361.2</v>
      </c>
      <c r="E4" s="5">
        <f t="shared" si="3"/>
        <v>2600000</v>
      </c>
      <c r="F4" s="9">
        <f t="shared" si="4"/>
        <v>10365</v>
      </c>
      <c r="G4" s="9">
        <f t="shared" si="5"/>
        <v>8638</v>
      </c>
      <c r="H4" s="9">
        <f t="shared" si="6"/>
        <v>7198</v>
      </c>
      <c r="I4" s="4" t="e">
        <f>#REF!</f>
        <v>#REF!</v>
      </c>
      <c r="J4" s="4">
        <f t="shared" si="7"/>
        <v>0</v>
      </c>
      <c r="O4">
        <v>0</v>
      </c>
      <c r="P4">
        <v>301</v>
      </c>
      <c r="Q4">
        <f t="shared" si="8"/>
        <v>250.83333333333334</v>
      </c>
      <c r="R4" s="2">
        <v>2600000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s="51" customFormat="1" ht="14.25" customHeight="1" x14ac:dyDescent="0.25">
      <c r="A16" s="49">
        <f t="shared" ref="A16:A32" si="32">N16</f>
        <v>0</v>
      </c>
      <c r="B16" s="49">
        <f t="shared" ref="B16:B32" si="33">Q16</f>
        <v>437</v>
      </c>
      <c r="C16" s="49">
        <f>B16*1.2</f>
        <v>524.4</v>
      </c>
      <c r="D16" s="49">
        <f t="shared" ref="D16:D32" si="34">C16*1.2</f>
        <v>629.28</v>
      </c>
      <c r="E16" s="50">
        <f t="shared" ref="E16:E32" si="35">R16</f>
        <v>8300000</v>
      </c>
      <c r="F16" s="49">
        <f t="shared" ref="F16:F32" si="36">ROUND((E16/B16),0)</f>
        <v>18993</v>
      </c>
      <c r="G16" s="49">
        <f t="shared" ref="G16:G32" si="37">ROUND((E16/C16),0)</f>
        <v>15828</v>
      </c>
      <c r="H16" s="49">
        <f t="shared" ref="H16:H32" si="38">ROUND((E16/D16),0)</f>
        <v>13190</v>
      </c>
      <c r="I16" s="49" t="e">
        <f>#REF!</f>
        <v>#REF!</v>
      </c>
      <c r="J16" s="49">
        <f t="shared" ref="J16:J32" si="39">S16</f>
        <v>0</v>
      </c>
      <c r="O16" s="51">
        <v>0</v>
      </c>
      <c r="P16" s="51">
        <f t="shared" ref="P16:Q32" si="40">O16/1.2</f>
        <v>0</v>
      </c>
      <c r="Q16" s="51">
        <v>437</v>
      </c>
      <c r="R16" s="52">
        <v>8300000</v>
      </c>
    </row>
    <row r="17" spans="1:18" ht="14.25" customHeight="1" x14ac:dyDescent="0.25">
      <c r="A17" s="4">
        <f t="shared" si="32"/>
        <v>0</v>
      </c>
      <c r="B17" s="4">
        <f t="shared" si="33"/>
        <v>750</v>
      </c>
      <c r="C17" s="4">
        <f t="shared" ref="C17:C32" si="41">B17*1.2</f>
        <v>900</v>
      </c>
      <c r="D17" s="4">
        <f t="shared" si="34"/>
        <v>1080</v>
      </c>
      <c r="E17" s="5">
        <f t="shared" si="35"/>
        <v>7055000</v>
      </c>
      <c r="F17" s="9">
        <f t="shared" si="36"/>
        <v>9407</v>
      </c>
      <c r="G17" s="9">
        <f t="shared" si="37"/>
        <v>7839</v>
      </c>
      <c r="H17" s="9">
        <f t="shared" si="38"/>
        <v>6532</v>
      </c>
      <c r="I17" s="4" t="e">
        <f>#REF!</f>
        <v>#REF!</v>
      </c>
      <c r="J17" s="4">
        <f t="shared" si="39"/>
        <v>0</v>
      </c>
      <c r="O17">
        <v>0</v>
      </c>
      <c r="P17">
        <v>900</v>
      </c>
      <c r="Q17">
        <f t="shared" si="40"/>
        <v>750</v>
      </c>
      <c r="R17" s="2">
        <v>7055000</v>
      </c>
    </row>
    <row r="18" spans="1:18" s="51" customFormat="1" ht="14.25" customHeight="1" x14ac:dyDescent="0.25">
      <c r="A18" s="49">
        <f t="shared" si="32"/>
        <v>0</v>
      </c>
      <c r="B18" s="49">
        <f t="shared" si="33"/>
        <v>508.33333333333337</v>
      </c>
      <c r="C18" s="49">
        <f t="shared" si="41"/>
        <v>610</v>
      </c>
      <c r="D18" s="49">
        <f t="shared" si="34"/>
        <v>732</v>
      </c>
      <c r="E18" s="50">
        <f t="shared" si="35"/>
        <v>8600000</v>
      </c>
      <c r="F18" s="49">
        <f t="shared" si="36"/>
        <v>16918</v>
      </c>
      <c r="G18" s="49">
        <f t="shared" si="37"/>
        <v>14098</v>
      </c>
      <c r="H18" s="49">
        <f t="shared" si="38"/>
        <v>11749</v>
      </c>
      <c r="I18" s="49" t="e">
        <f>#REF!</f>
        <v>#REF!</v>
      </c>
      <c r="J18" s="49">
        <f t="shared" si="39"/>
        <v>0</v>
      </c>
      <c r="O18" s="51">
        <v>0</v>
      </c>
      <c r="P18" s="51">
        <v>610</v>
      </c>
      <c r="Q18" s="51">
        <f t="shared" si="40"/>
        <v>508.33333333333337</v>
      </c>
      <c r="R18" s="52">
        <v>8600000</v>
      </c>
    </row>
    <row r="19" spans="1:18" ht="14.25" customHeight="1" x14ac:dyDescent="0.25">
      <c r="A19" s="4">
        <f t="shared" si="32"/>
        <v>0</v>
      </c>
      <c r="B19" s="4">
        <f t="shared" si="33"/>
        <v>625.83333333333337</v>
      </c>
      <c r="C19" s="4">
        <f t="shared" si="41"/>
        <v>751</v>
      </c>
      <c r="D19" s="4">
        <f t="shared" si="34"/>
        <v>901.19999999999993</v>
      </c>
      <c r="E19" s="5">
        <f t="shared" si="35"/>
        <v>14000000</v>
      </c>
      <c r="F19" s="9">
        <f t="shared" si="36"/>
        <v>22370</v>
      </c>
      <c r="G19" s="9">
        <f t="shared" si="37"/>
        <v>18642</v>
      </c>
      <c r="H19" s="9">
        <f t="shared" si="38"/>
        <v>15535</v>
      </c>
      <c r="I19" s="4" t="e">
        <f>#REF!</f>
        <v>#REF!</v>
      </c>
      <c r="J19" s="4">
        <f t="shared" si="39"/>
        <v>0</v>
      </c>
      <c r="O19">
        <v>0</v>
      </c>
      <c r="P19">
        <v>751</v>
      </c>
      <c r="Q19">
        <f t="shared" si="40"/>
        <v>625.83333333333337</v>
      </c>
      <c r="R19" s="2">
        <v>14000000</v>
      </c>
    </row>
    <row r="20" spans="1:18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E36" t="s">
        <v>37</v>
      </c>
      <c r="F36">
        <v>437</v>
      </c>
      <c r="I36" s="4"/>
      <c r="J36" s="4"/>
      <c r="R36" s="2"/>
    </row>
    <row r="37" spans="1:25" x14ac:dyDescent="0.25">
      <c r="A37" s="4"/>
      <c r="B37" s="4"/>
      <c r="C37" s="4"/>
      <c r="D37" s="4"/>
      <c r="F37">
        <f>F36*1.2</f>
        <v>524.4</v>
      </c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2010</v>
      </c>
      <c r="W40" s="33" t="s">
        <v>39</v>
      </c>
      <c r="X40" s="18"/>
      <c r="Y40" s="7"/>
    </row>
    <row r="41" spans="1:25" ht="16.5" x14ac:dyDescent="0.3">
      <c r="E41" t="s">
        <v>36</v>
      </c>
      <c r="F41" s="7">
        <v>447</v>
      </c>
      <c r="G41" s="6"/>
      <c r="H41" s="6"/>
      <c r="S41" s="10"/>
      <c r="T41" s="10"/>
      <c r="U41" s="36" t="s">
        <v>23</v>
      </c>
      <c r="V41" s="35">
        <f>V39-V40</f>
        <v>14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-46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524*2500</f>
        <v>1310000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38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V46*14/60</f>
        <v>21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0.21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275100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40</v>
      </c>
      <c r="V50" s="41">
        <v>437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16000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6992000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6716900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6045210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5373520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13993.541666666666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1:V44"/>
  <sheetViews>
    <sheetView zoomScaleNormal="100" workbookViewId="0">
      <selection activeCell="V12" sqref="V12"/>
    </sheetView>
  </sheetViews>
  <sheetFormatPr defaultRowHeight="15" x14ac:dyDescent="0.25"/>
  <sheetData>
    <row r="11" spans="21:22" x14ac:dyDescent="0.25">
      <c r="U11">
        <v>58.26</v>
      </c>
      <c r="V11">
        <f>U11*10.764</f>
        <v>627.11063999999999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U18:V18"/>
  <sheetViews>
    <sheetView topLeftCell="A6" workbookViewId="0">
      <selection activeCell="V19" sqref="V19"/>
    </sheetView>
  </sheetViews>
  <sheetFormatPr defaultRowHeight="15" x14ac:dyDescent="0.25"/>
  <sheetData>
    <row r="18" spans="21:22" x14ac:dyDescent="0.25">
      <c r="U18">
        <v>27.98</v>
      </c>
      <c r="V18">
        <f>U18*10.764</f>
        <v>301.17671999999999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2" sqref="T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Z15" sqref="Z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2024-10-16T12:17:42Z</dcterms:modified>
</cp:coreProperties>
</file>