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 Bhayander\ABHISHEK ASHOKBHAI DHORAJIA\"/>
    </mc:Choice>
  </mc:AlternateContent>
  <xr:revisionPtr revIDLastSave="0" documentId="13_ncr:1_{77C763C5-7942-4F43-A9F0-0E18FA83839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2" i="4" l="1"/>
  <c r="Q11" i="4"/>
  <c r="Q10" i="4"/>
  <c r="Q9" i="4"/>
  <c r="Q8" i="4"/>
  <c r="Q15" i="4"/>
  <c r="Q13" i="4"/>
  <c r="Q14" i="4"/>
  <c r="Q4" i="4"/>
  <c r="C3" i="4"/>
  <c r="C4" i="4"/>
  <c r="C2" i="4"/>
  <c r="Q3" i="4"/>
  <c r="I20" i="4"/>
  <c r="J18" i="4"/>
  <c r="I28" i="4"/>
  <c r="P12" i="4" l="1"/>
  <c r="P11" i="4"/>
  <c r="P10" i="4"/>
  <c r="P9" i="4"/>
  <c r="P8" i="4"/>
  <c r="P7" i="4"/>
  <c r="P6" i="4"/>
  <c r="P5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<sst xmlns="http://schemas.openxmlformats.org/spreadsheetml/2006/main" count="30" uniqueCount="27">
  <si>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</si>
  <si>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</si>
  <si>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</si>
  <si>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</si>
  <si>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</si>
  <si>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</si>
  <si>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</si>
  <si>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</si>
  <si>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</si>
  <si>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</si>
  <si>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</si>
  <si>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Residential Flat No. 1202, 12th Floor, Riddhi Siddhi, Village - Mira</t>
  </si>
  <si>
    <t>agreement  - 04.10.24</t>
  </si>
  <si>
    <t>av</t>
  </si>
  <si>
    <t>sd</t>
  </si>
  <si>
    <t>rd</t>
  </si>
  <si>
    <t>mv</t>
  </si>
  <si>
    <t>rera ca</t>
  </si>
  <si>
    <t>rate on ca</t>
  </si>
  <si>
    <t>fmv</t>
  </si>
  <si>
    <t>Built up area (10%)</t>
  </si>
  <si>
    <t>Rate on Built up  area (10%)</t>
  </si>
  <si>
    <t>10.09.24</t>
  </si>
  <si>
    <t>03.07.24</t>
  </si>
  <si>
    <t>16.02.24</t>
  </si>
  <si>
    <t>03.11.23</t>
  </si>
  <si>
    <t>19.05.23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</si>
</sst>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48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FBBCE1-03FE-4AAE-BC04-CB2503FA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8688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733E37-57EE-432E-BE78-9D580AB39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14</xdr:col>
      <xdr:colOff>238125</xdr:colOff>
      <xdr:row>50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BD1841-C87C-43FD-8A80-4D32173D9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7553325" cy="909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AEFCD-F5A6-4BA5-8644-3F8301F67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790BAC-F71F-49EC-B25E-0C77C5B2A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258402</xdr:colOff>
      <xdr:row>50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2564E3-FAF9-4BF5-85F9-FD9EADA1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792802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39D4A0-553C-4284-8D53-FD7828865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382244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9346ED-F7C2-45DE-B816-24307FA03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16644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57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217D72-7E1E-4230-B2BF-1B2A7E24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839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3915E-2B90-4E1E-9102-8057F950B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D097F-CBE2-4EB1-A9E7-1D8E6549C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27" sqref="Q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20</v>
      </c>
      <c r="D1" s="3" t="s">
        <v>9</v>
      </c>
      <c r="E1" s="3" t="s">
        <v>1</v>
      </c>
      <c r="F1" s="9" t="s">
        <v>8</v>
      </c>
      <c r="G1" s="9" t="s">
        <v>21</v>
      </c>
      <c r="H1" s="9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1300</v>
      </c>
      <c r="C2" s="4">
        <f>B2*1.1</f>
        <v>1430.0000000000002</v>
      </c>
      <c r="D2" s="4">
        <f t="shared" ref="D2:D13" si="2">C2*1.2</f>
        <v>1716.0000000000002</v>
      </c>
      <c r="E2" s="5">
        <f t="shared" ref="E2:E13" si="3">R2</f>
        <v>14000000</v>
      </c>
      <c r="F2" s="10">
        <f t="shared" ref="F2:F13" si="4">ROUND((E2/B2),0)</f>
        <v>10769</v>
      </c>
      <c r="G2" s="10">
        <f t="shared" ref="G2:G13" si="5">ROUND((E2/C2),0)</f>
        <v>9790</v>
      </c>
      <c r="H2" s="10">
        <f t="shared" ref="H2:H13" si="6">ROUND((E2/D2),0)</f>
        <v>8159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1300</v>
      </c>
      <c r="R2" s="2">
        <v>14000000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1143.6363636363635</v>
      </c>
      <c r="C3" s="4">
        <f t="shared" ref="C3:C15" si="9">B3*1.1</f>
        <v>1258</v>
      </c>
      <c r="D3" s="4">
        <f t="shared" si="2"/>
        <v>1509.6</v>
      </c>
      <c r="E3" s="5">
        <f t="shared" si="3"/>
        <v>12400000</v>
      </c>
      <c r="F3" s="10">
        <f t="shared" si="4"/>
        <v>10843</v>
      </c>
      <c r="G3" s="10">
        <f t="shared" si="5"/>
        <v>9857</v>
      </c>
      <c r="H3" s="10">
        <f t="shared" si="6"/>
        <v>8214</v>
      </c>
      <c r="I3" s="4" t="e">
        <f>#REF!</f>
        <v>#REF!</v>
      </c>
      <c r="J3" s="4">
        <f t="shared" si="7"/>
        <v>0</v>
      </c>
      <c r="O3">
        <v>0</v>
      </c>
      <c r="P3">
        <v>1258</v>
      </c>
      <c r="Q3">
        <f>P3/1.1</f>
        <v>1143.6363636363635</v>
      </c>
      <c r="R3" s="2">
        <v>12400000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727.27272727272725</v>
      </c>
      <c r="C4" s="4">
        <f t="shared" si="9"/>
        <v>800</v>
      </c>
      <c r="D4" s="4">
        <f t="shared" si="2"/>
        <v>960</v>
      </c>
      <c r="E4" s="16">
        <f t="shared" si="3"/>
        <v>12000000</v>
      </c>
      <c r="F4" s="10">
        <f t="shared" si="4"/>
        <v>16500</v>
      </c>
      <c r="G4" s="10">
        <f t="shared" si="5"/>
        <v>15000</v>
      </c>
      <c r="H4" s="10">
        <f t="shared" si="6"/>
        <v>12500</v>
      </c>
      <c r="I4" s="4" t="e">
        <f>#REF!</f>
        <v>#REF!</v>
      </c>
      <c r="J4" s="4">
        <f t="shared" si="7"/>
        <v>0</v>
      </c>
      <c r="O4">
        <v>0</v>
      </c>
      <c r="P4">
        <v>800</v>
      </c>
      <c r="Q4">
        <f>P4/1.1</f>
        <v>727.27272727272725</v>
      </c>
      <c r="R4" s="2">
        <v>12000000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1058</v>
      </c>
      <c r="C5" s="4">
        <f t="shared" si="9"/>
        <v>1163.8000000000002</v>
      </c>
      <c r="D5" s="4">
        <f t="shared" si="2"/>
        <v>1396.5600000000002</v>
      </c>
      <c r="E5" s="16">
        <f t="shared" si="3"/>
        <v>13000000</v>
      </c>
      <c r="F5" s="15">
        <f t="shared" si="4"/>
        <v>12287</v>
      </c>
      <c r="G5" s="10">
        <f t="shared" si="5"/>
        <v>11170</v>
      </c>
      <c r="H5" s="10">
        <f t="shared" si="6"/>
        <v>9309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1058</v>
      </c>
      <c r="R5" s="2">
        <v>13000000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1064</v>
      </c>
      <c r="C6" s="4">
        <f t="shared" si="9"/>
        <v>1170.4000000000001</v>
      </c>
      <c r="D6" s="4">
        <f t="shared" si="2"/>
        <v>1404.48</v>
      </c>
      <c r="E6" s="16">
        <f t="shared" si="3"/>
        <v>14300000</v>
      </c>
      <c r="F6" s="15">
        <f t="shared" si="4"/>
        <v>13440</v>
      </c>
      <c r="G6" s="10">
        <f t="shared" si="5"/>
        <v>12218</v>
      </c>
      <c r="H6" s="10">
        <f t="shared" si="6"/>
        <v>10182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1064</v>
      </c>
      <c r="R6" s="2">
        <v>14300000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1064</v>
      </c>
      <c r="C7" s="4">
        <f t="shared" si="9"/>
        <v>1170.4000000000001</v>
      </c>
      <c r="D7" s="4">
        <f t="shared" si="2"/>
        <v>1404.48</v>
      </c>
      <c r="E7" s="16">
        <f t="shared" si="3"/>
        <v>14200000</v>
      </c>
      <c r="F7" s="10">
        <f t="shared" si="4"/>
        <v>13346</v>
      </c>
      <c r="G7" s="10">
        <f t="shared" si="5"/>
        <v>12133</v>
      </c>
      <c r="H7" s="10">
        <f t="shared" si="6"/>
        <v>10111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1064</v>
      </c>
      <c r="R7" s="2">
        <v>14200000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594.60335999999995</v>
      </c>
      <c r="C8" s="4">
        <f t="shared" si="9"/>
        <v>654.06369600000005</v>
      </c>
      <c r="D8" s="4">
        <f t="shared" si="2"/>
        <v>784.87643520000006</v>
      </c>
      <c r="E8" s="16">
        <f t="shared" si="3"/>
        <v>7000000</v>
      </c>
      <c r="F8" s="15">
        <f t="shared" si="4"/>
        <v>11773</v>
      </c>
      <c r="G8" s="10">
        <f t="shared" si="5"/>
        <v>10702</v>
      </c>
      <c r="H8" s="10">
        <f t="shared" si="6"/>
        <v>8919</v>
      </c>
      <c r="I8" s="4" t="e">
        <f>#REF!</f>
        <v>#REF!</v>
      </c>
      <c r="J8" s="4" t="str">
        <f t="shared" si="7"/>
        <v>10.09.24</v>
      </c>
      <c r="O8">
        <v>0</v>
      </c>
      <c r="P8">
        <f t="shared" si="8"/>
        <v>0</v>
      </c>
      <c r="Q8">
        <f>55.24*10.764</f>
        <v>594.60335999999995</v>
      </c>
      <c r="R8" s="2">
        <v>7000000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594.60335999999995</v>
      </c>
      <c r="C9" s="4">
        <f t="shared" si="9"/>
        <v>654.06369600000005</v>
      </c>
      <c r="D9" s="4">
        <f t="shared" si="2"/>
        <v>784.87643520000006</v>
      </c>
      <c r="E9" s="16">
        <f t="shared" si="3"/>
        <v>6907700</v>
      </c>
      <c r="F9" s="15">
        <f t="shared" si="4"/>
        <v>11617</v>
      </c>
      <c r="G9" s="10">
        <f t="shared" si="5"/>
        <v>10561</v>
      </c>
      <c r="H9" s="10">
        <f t="shared" si="6"/>
        <v>8801</v>
      </c>
      <c r="I9" s="4" t="e">
        <f>#REF!</f>
        <v>#REF!</v>
      </c>
      <c r="J9" s="4" t="str">
        <f t="shared" si="7"/>
        <v>03.07.24</v>
      </c>
      <c r="O9">
        <v>0</v>
      </c>
      <c r="P9">
        <f t="shared" si="8"/>
        <v>0</v>
      </c>
      <c r="Q9">
        <f>55.24*10.764</f>
        <v>594.60335999999995</v>
      </c>
      <c r="R9" s="2">
        <v>6907700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1040.8788</v>
      </c>
      <c r="C10" s="4">
        <f t="shared" si="9"/>
        <v>1144.96668</v>
      </c>
      <c r="D10" s="4">
        <f t="shared" si="2"/>
        <v>1373.960016</v>
      </c>
      <c r="E10" s="16">
        <f t="shared" si="3"/>
        <v>11155500</v>
      </c>
      <c r="F10" s="10">
        <f t="shared" si="4"/>
        <v>10717</v>
      </c>
      <c r="G10" s="10">
        <f t="shared" si="5"/>
        <v>9743</v>
      </c>
      <c r="H10" s="10">
        <f t="shared" si="6"/>
        <v>8119</v>
      </c>
      <c r="I10" s="4" t="e">
        <f>#REF!</f>
        <v>#REF!</v>
      </c>
      <c r="J10" s="4" t="str">
        <f t="shared" si="7"/>
        <v>16.02.24</v>
      </c>
      <c r="O10">
        <v>0</v>
      </c>
      <c r="P10">
        <f t="shared" si="8"/>
        <v>0</v>
      </c>
      <c r="Q10">
        <f>96.7*10.764</f>
        <v>1040.8788</v>
      </c>
      <c r="R10" s="2">
        <v>11155500</v>
      </c>
      <c r="S10" s="8" t="s">
        <v>24</v>
      </c>
      <c r="T10" s="8"/>
    </row>
    <row r="11" spans="1:20" x14ac:dyDescent="0.25">
      <c r="A11" s="4">
        <f t="shared" si="0"/>
        <v>0</v>
      </c>
      <c r="B11" s="4">
        <f t="shared" si="1"/>
        <v>1040.8788</v>
      </c>
      <c r="C11" s="4">
        <f t="shared" si="9"/>
        <v>1144.96668</v>
      </c>
      <c r="D11" s="4">
        <f t="shared" si="2"/>
        <v>1373.960016</v>
      </c>
      <c r="E11" s="16">
        <f t="shared" si="3"/>
        <v>13070250</v>
      </c>
      <c r="F11" s="10">
        <f t="shared" si="4"/>
        <v>12557</v>
      </c>
      <c r="G11" s="10">
        <f t="shared" si="5"/>
        <v>11415</v>
      </c>
      <c r="H11" s="10">
        <f t="shared" si="6"/>
        <v>9513</v>
      </c>
      <c r="I11" s="4" t="e">
        <f>#REF!</f>
        <v>#REF!</v>
      </c>
      <c r="J11" s="4" t="str">
        <f t="shared" si="7"/>
        <v>03.11.23</v>
      </c>
      <c r="O11">
        <v>0</v>
      </c>
      <c r="P11">
        <f t="shared" si="8"/>
        <v>0</v>
      </c>
      <c r="Q11">
        <f>96.7*10.764</f>
        <v>1040.8788</v>
      </c>
      <c r="R11" s="2">
        <v>13070250</v>
      </c>
      <c r="S11" s="8" t="s">
        <v>25</v>
      </c>
      <c r="T11" s="8"/>
    </row>
    <row r="12" spans="1:20" x14ac:dyDescent="0.25">
      <c r="A12" s="4">
        <f t="shared" si="0"/>
        <v>0</v>
      </c>
      <c r="B12" s="4">
        <f t="shared" si="1"/>
        <v>881.46395999999993</v>
      </c>
      <c r="C12" s="4">
        <f t="shared" si="9"/>
        <v>969.61035600000002</v>
      </c>
      <c r="D12" s="4">
        <f t="shared" si="2"/>
        <v>1163.5324272</v>
      </c>
      <c r="E12" s="16">
        <f t="shared" si="3"/>
        <v>11814250</v>
      </c>
      <c r="F12" s="10">
        <f t="shared" si="4"/>
        <v>13403</v>
      </c>
      <c r="G12" s="10">
        <f t="shared" si="5"/>
        <v>12185</v>
      </c>
      <c r="H12" s="10">
        <f t="shared" si="6"/>
        <v>10154</v>
      </c>
      <c r="I12" s="4" t="e">
        <f>#REF!</f>
        <v>#REF!</v>
      </c>
      <c r="J12" s="4" t="str">
        <f t="shared" si="7"/>
        <v>19.05.23</v>
      </c>
      <c r="O12">
        <v>0</v>
      </c>
      <c r="P12">
        <f t="shared" si="8"/>
        <v>0</v>
      </c>
      <c r="Q12">
        <f>81.89*10.764</f>
        <v>881.46395999999993</v>
      </c>
      <c r="R12" s="2">
        <v>11814250</v>
      </c>
      <c r="S12" s="8" t="s">
        <v>26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5:Q15" si="11">P13/1.1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1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1"/>
        <v>0</v>
      </c>
      <c r="R15" s="2">
        <v>0</v>
      </c>
      <c r="S15" s="8"/>
      <c r="T15" s="8"/>
    </row>
    <row r="17" spans="7:24" x14ac:dyDescent="0.25">
      <c r="H17" s="6" t="s">
        <v>11</v>
      </c>
    </row>
    <row r="18" spans="7:24" x14ac:dyDescent="0.25">
      <c r="H18" t="s">
        <v>17</v>
      </c>
      <c r="I18">
        <v>1041</v>
      </c>
      <c r="J18">
        <f>96.7*10.764</f>
        <v>1040.8788</v>
      </c>
    </row>
    <row r="19" spans="7:24" x14ac:dyDescent="0.25">
      <c r="H19" t="s">
        <v>18</v>
      </c>
      <c r="I19">
        <v>12500</v>
      </c>
    </row>
    <row r="20" spans="7:24" x14ac:dyDescent="0.25">
      <c r="H20" t="s">
        <v>19</v>
      </c>
      <c r="I20">
        <f>I19*I18</f>
        <v>13012500</v>
      </c>
    </row>
    <row r="22" spans="7:24" x14ac:dyDescent="0.25">
      <c r="G22" s="6"/>
      <c r="H22" s="6"/>
    </row>
    <row r="24" spans="7:24" x14ac:dyDescent="0.25">
      <c r="H24" t="s">
        <v>12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13</v>
      </c>
      <c r="I25">
        <v>11155500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14</v>
      </c>
      <c r="I26">
        <v>782100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15</v>
      </c>
      <c r="I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f>SUM(I25:I27)</f>
        <v>11967600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16</v>
      </c>
      <c r="I29">
        <v>11171900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C4" sqref="C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2024-10-18T05:45:22Z</dcterms:modified>
</cp:coreProperties>
</file>