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Arjun Davand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G16" i="40" l="1"/>
  <c r="G14" i="40"/>
  <c r="G13" i="40"/>
  <c r="G12" i="40"/>
  <c r="D29" i="23" l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<sst xmlns="http://schemas.openxmlformats.org/spreadsheetml/2006/main" count="130" uniqueCount="100">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</sst>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9" fontId="0" fillId="0" borderId="4" xfId="0" applyNumberForma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146516</xdr:colOff>
      <xdr:row>0</xdr:row>
      <xdr:rowOff>0</xdr:rowOff>
    </xdr:from>
    <xdr:to>
      <xdr:col>9</xdr:col>
      <xdr:colOff>524720</xdr:colOff>
      <xdr:row>20</xdr:row>
      <xdr:rowOff>85045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342" y="0"/>
          <a:ext cx="4668595" cy="389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37335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35300</v>
      </c>
      <c r="D5" s="56" t="s">
        <v>61</v>
      </c>
      <c r="E5" s="57">
        <f>ROUND(C5/10.764,0)</f>
        <v>3279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0.25</v>
      </c>
      <c r="D8" s="98">
        <f>1-C8</f>
        <v>0.75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17100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29600</v>
      </c>
      <c r="D10" s="56" t="s">
        <v>61</v>
      </c>
      <c r="E10" s="57">
        <f>ROUND(C10/10.764,0)</f>
        <v>2750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35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421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842000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1157750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22" sqref="F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25</v>
      </c>
      <c r="D7" s="24"/>
      <c r="F7" s="74"/>
      <c r="G7" s="74"/>
    </row>
    <row r="8" spans="1:9">
      <c r="A8" s="15" t="s">
        <v>18</v>
      </c>
      <c r="B8" s="23"/>
      <c r="C8" s="24">
        <v>35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37.5</v>
      </c>
      <c r="D10" s="24"/>
      <c r="F10" s="74"/>
      <c r="G10" s="74"/>
    </row>
    <row r="11" spans="1:9">
      <c r="A11" s="15"/>
      <c r="B11" s="25"/>
      <c r="C11" s="26">
        <f>C10%</f>
        <v>0.375</v>
      </c>
      <c r="D11" s="26"/>
      <c r="F11" s="74"/>
      <c r="G11" s="74"/>
    </row>
    <row r="12" spans="1:9">
      <c r="A12" s="15" t="s">
        <v>21</v>
      </c>
      <c r="B12" s="18"/>
      <c r="C12" s="19">
        <f>C6*C11</f>
        <v>750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1250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3250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99</v>
      </c>
      <c r="B18" s="7"/>
      <c r="C18" s="72">
        <v>421</v>
      </c>
      <c r="D18" s="72"/>
      <c r="E18" s="73"/>
      <c r="F18" s="74"/>
      <c r="G18" s="74"/>
    </row>
    <row r="19" spans="1:8">
      <c r="A19" s="15"/>
      <c r="B19" s="6"/>
      <c r="C19" s="29">
        <f>C18*C16</f>
        <v>1368250</v>
      </c>
      <c r="D19" s="74" t="s">
        <v>68</v>
      </c>
      <c r="E19" s="29"/>
      <c r="F19" s="74"/>
      <c r="G19" s="74"/>
    </row>
    <row r="20" spans="1:8">
      <c r="A20" s="123">
        <v>0.9</v>
      </c>
      <c r="B20" s="118">
        <f>C20*0.9</f>
        <v>1169853.75</v>
      </c>
      <c r="C20" s="30">
        <f>C19*95%</f>
        <v>1299837.5</v>
      </c>
      <c r="D20" s="74" t="s">
        <v>24</v>
      </c>
      <c r="E20" s="30"/>
      <c r="F20" s="74"/>
      <c r="G20" s="74"/>
    </row>
    <row r="21" spans="1:8">
      <c r="A21" s="15"/>
      <c r="C21" s="30">
        <f>C19*80%</f>
        <v>1094600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842000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2850.5208333333335</v>
      </c>
      <c r="D25" s="30"/>
    </row>
    <row r="26" spans="1:8">
      <c r="C26" s="30"/>
      <c r="D26" s="30"/>
    </row>
    <row r="27" spans="1:8">
      <c r="C27" s="30"/>
      <c r="D27" s="30"/>
      <c r="E27" s="71"/>
    </row>
    <row r="28" spans="1:8">
      <c r="C28"/>
      <c r="D28" s="117"/>
    </row>
    <row r="29" spans="1:8">
      <c r="C29">
        <v>39.119999999999997</v>
      </c>
      <c r="D29" s="119">
        <f>C29*10.764</f>
        <v>421.08767999999992</v>
      </c>
    </row>
    <row r="30" spans="1:8">
      <c r="D30" s="117">
        <f>D29/1.35</f>
        <v>311.91679999999991</v>
      </c>
      <c r="E30" s="117"/>
    </row>
    <row r="31" spans="1:8">
      <c r="C31"/>
      <c r="D31" s="119"/>
      <c r="E31" s="117"/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L16" sqref="L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2024-10-14T21:05:36Z</dcterms:modified>
</cp:coreProperties>
</file>