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7" i="1" l="1"/>
  <c r="U13" i="5"/>
  <c r="M17" i="1"/>
  <c r="K15" i="1"/>
  <c r="F11" i="1" l="1"/>
  <c r="K5" i="1"/>
  <c r="K12" i="1" s="1"/>
  <c r="E14" i="1"/>
  <c r="E13" i="1"/>
  <c r="B20" i="1"/>
  <c r="A20" i="1"/>
  <c r="A19" i="1"/>
  <c r="K19" i="1" l="1"/>
  <c r="K20" i="1"/>
  <c r="C12" i="1"/>
  <c r="C13" i="1"/>
  <c r="C14" i="1"/>
  <c r="C15" i="1"/>
  <c r="E15" i="1" s="1"/>
  <c r="E12" i="1"/>
  <c r="E11" i="1"/>
  <c r="C11" i="1"/>
  <c r="N3" i="1"/>
  <c r="M2" i="1"/>
  <c r="K8" i="1"/>
  <c r="K3" i="1"/>
  <c r="K4" i="1" s="1"/>
  <c r="K18" i="1" l="1"/>
  <c r="K9" i="1"/>
  <c r="K10" i="1" s="1"/>
  <c r="C1" i="1" l="1"/>
</calcChain>
</file>

<file path=xl/sharedStrings.xml><?xml version="1.0" encoding="utf-8"?>
<sst xmlns="http://schemas.openxmlformats.org/spreadsheetml/2006/main" count="19" uniqueCount="19">
  <si>
    <t>BU</t>
  </si>
  <si>
    <t>OC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</si>
  <si>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</si>
  <si>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</si>
  <si>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</si>
  <si>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</si>
  <si>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</si>
  <si>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</si>
  <si>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</si>
  <si>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</si>
  <si>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Area</t>
  </si>
  <si>
    <t>Rate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</si>
  <si>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</si>
  <si>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</si>
  <si>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</si>
  <si>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</si>
  <si>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</si>
  <si>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</si>
  <si>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IGR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</si>
</sst>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43" fontId="0" fillId="0" borderId="1" xfId="0" applyNumberFormat="1" applyBorder="1"/>
    <xf numFmtId="10" fontId="0" fillId="0" borderId="1" xfId="0" applyNumberFormat="1" applyBorder="1"/>
    <xf numFmtId="43" fontId="0" fillId="0" borderId="1" xfId="1" applyFont="1" applyBorder="1"/>
    <xf numFmtId="0" fontId="0" fillId="2" borderId="1" xfId="0" applyFill="1" applyBorder="1"/>
    <xf numFmtId="43" fontId="0" fillId="2" borderId="1" xfId="0" applyNumberFormat="1" applyFill="1" applyBorder="1"/>
    <xf numFmtId="0" fontId="0" fillId="3" borderId="0" xfId="0" applyFill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607695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38095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449524</xdr:colOff>
      <xdr:row>46</xdr:row>
      <xdr:rowOff>13606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08274" cy="87766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573111</xdr:colOff>
      <xdr:row>38</xdr:row>
      <xdr:rowOff>105800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45911" cy="7344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278050</xdr:colOff>
      <xdr:row>37</xdr:row>
      <xdr:rowOff>172458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79650" cy="72209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K18" sqref="K18"/>
    </sheetView>
  </sheetViews>
  <sheetFormatPr defaultRowHeight="15" x14ac:dyDescent="0.25"/>
  <cols>
    <col min="10" max="10" width="28.42578125" bestFit="1" customWidth="1"/>
    <col min="11" max="11" width="12.5703125" bestFit="1" customWidth="1"/>
  </cols>
  <sheetData>
    <row r="1" spans="1:14" x14ac:dyDescent="0.25">
      <c r="A1" t="s">
        <v>0</v>
      </c>
      <c r="B1">
        <v>61.39</v>
      </c>
      <c r="C1">
        <f>B1*10.764</f>
        <v>660.80196000000001</v>
      </c>
      <c r="J1" s="1" t="s">
        <v>2</v>
      </c>
      <c r="K1" s="1">
        <v>2024</v>
      </c>
      <c r="M1">
        <v>26620</v>
      </c>
      <c r="N1">
        <v>2024</v>
      </c>
    </row>
    <row r="2" spans="1:14" x14ac:dyDescent="0.25">
      <c r="J2" s="1" t="s">
        <v>3</v>
      </c>
      <c r="K2" s="1">
        <v>2008</v>
      </c>
      <c r="M2">
        <f>M1/10.764</f>
        <v>2473.0583426235603</v>
      </c>
      <c r="N2">
        <v>2008</v>
      </c>
    </row>
    <row r="3" spans="1:14" x14ac:dyDescent="0.25">
      <c r="A3" t="s">
        <v>1</v>
      </c>
      <c r="B3">
        <v>2008</v>
      </c>
      <c r="J3" s="1" t="s">
        <v>4</v>
      </c>
      <c r="K3" s="1">
        <f>K1-K2</f>
        <v>16</v>
      </c>
      <c r="N3">
        <f>N1-N2</f>
        <v>16</v>
      </c>
    </row>
    <row r="4" spans="1:14" x14ac:dyDescent="0.25">
      <c r="J4" s="1"/>
      <c r="K4" s="1">
        <f>60-K3</f>
        <v>44</v>
      </c>
    </row>
    <row r="5" spans="1:14" x14ac:dyDescent="0.25">
      <c r="J5" s="1" t="s">
        <v>5</v>
      </c>
      <c r="K5" s="2">
        <f>661*2500</f>
        <v>1652500</v>
      </c>
    </row>
    <row r="6" spans="1:14" x14ac:dyDescent="0.25">
      <c r="J6" s="1" t="s">
        <v>6</v>
      </c>
      <c r="K6" s="1"/>
    </row>
    <row r="7" spans="1:14" x14ac:dyDescent="0.25">
      <c r="J7" s="1"/>
      <c r="K7" s="1"/>
    </row>
    <row r="8" spans="1:14" x14ac:dyDescent="0.25">
      <c r="J8" s="1" t="s">
        <v>7</v>
      </c>
      <c r="K8" s="1">
        <f>100-10</f>
        <v>90</v>
      </c>
    </row>
    <row r="9" spans="1:14" x14ac:dyDescent="0.25">
      <c r="J9" s="1" t="s">
        <v>8</v>
      </c>
      <c r="K9" s="1">
        <f>K8*K3/60</f>
        <v>24</v>
      </c>
    </row>
    <row r="10" spans="1:14" x14ac:dyDescent="0.25">
      <c r="A10" t="s">
        <v>18</v>
      </c>
      <c r="J10" s="1"/>
      <c r="K10" s="3">
        <f>K9%</f>
        <v>0.24</v>
      </c>
    </row>
    <row r="11" spans="1:14" x14ac:dyDescent="0.25">
      <c r="A11" s="7">
        <v>2024</v>
      </c>
      <c r="B11" s="7">
        <v>58.38</v>
      </c>
      <c r="C11" s="7">
        <f>B11*10.764</f>
        <v>628.40232000000003</v>
      </c>
      <c r="D11" s="7">
        <v>4350000</v>
      </c>
      <c r="E11" s="7">
        <f>D11/C11</f>
        <v>6922.3169004213732</v>
      </c>
      <c r="F11">
        <f>E11/100*105</f>
        <v>7268.432745442442</v>
      </c>
      <c r="J11" s="1"/>
      <c r="K11" s="1"/>
    </row>
    <row r="12" spans="1:14" x14ac:dyDescent="0.25">
      <c r="A12">
        <v>2023</v>
      </c>
      <c r="B12">
        <v>47.03</v>
      </c>
      <c r="C12">
        <f t="shared" ref="C12:C15" si="0">B12*10.764</f>
        <v>506.23091999999997</v>
      </c>
      <c r="D12">
        <v>2830000</v>
      </c>
      <c r="E12">
        <f t="shared" ref="E12:E15" si="1">D12/C12</f>
        <v>5590.3341502727653</v>
      </c>
      <c r="J12" s="1" t="s">
        <v>9</v>
      </c>
      <c r="K12" s="2">
        <f>ROUND((K5*K10),0)</f>
        <v>396600</v>
      </c>
    </row>
    <row r="13" spans="1:14" x14ac:dyDescent="0.25">
      <c r="A13" s="7">
        <v>2023</v>
      </c>
      <c r="B13" s="7">
        <v>43.95</v>
      </c>
      <c r="C13" s="7">
        <f t="shared" si="0"/>
        <v>473.07780000000002</v>
      </c>
      <c r="D13" s="7">
        <v>3100000</v>
      </c>
      <c r="E13" s="7">
        <f>D13/C13</f>
        <v>6552.833381739747</v>
      </c>
      <c r="J13" s="1" t="s">
        <v>10</v>
      </c>
      <c r="K13" s="2">
        <v>661</v>
      </c>
    </row>
    <row r="14" spans="1:14" x14ac:dyDescent="0.25">
      <c r="A14" s="7">
        <v>2022</v>
      </c>
      <c r="B14" s="7">
        <v>43.95</v>
      </c>
      <c r="C14" s="7">
        <f t="shared" si="0"/>
        <v>473.07780000000002</v>
      </c>
      <c r="D14" s="7">
        <v>3400000</v>
      </c>
      <c r="E14" s="7">
        <f>D14/C14</f>
        <v>7186.9785477145615</v>
      </c>
      <c r="J14" s="1" t="s">
        <v>11</v>
      </c>
      <c r="K14" s="4">
        <v>7000</v>
      </c>
    </row>
    <row r="15" spans="1:14" x14ac:dyDescent="0.25">
      <c r="B15">
        <v>58.7</v>
      </c>
      <c r="C15">
        <f t="shared" si="0"/>
        <v>631.84680000000003</v>
      </c>
      <c r="D15">
        <v>3500000</v>
      </c>
      <c r="E15">
        <f t="shared" si="1"/>
        <v>5539.3174421394551</v>
      </c>
      <c r="J15" s="1" t="s">
        <v>12</v>
      </c>
      <c r="K15" s="2">
        <f>K14*K13</f>
        <v>4627000</v>
      </c>
    </row>
    <row r="16" spans="1:14" x14ac:dyDescent="0.25">
      <c r="J16" s="1" t="s">
        <v>13</v>
      </c>
      <c r="K16" s="1"/>
    </row>
    <row r="17" spans="1:13" x14ac:dyDescent="0.25">
      <c r="J17" s="5" t="s">
        <v>14</v>
      </c>
      <c r="K17" s="6">
        <f>K15-K12</f>
        <v>4230400</v>
      </c>
      <c r="M17" s="8">
        <f>K17/661</f>
        <v>6400</v>
      </c>
    </row>
    <row r="18" spans="1:13" x14ac:dyDescent="0.25">
      <c r="A18">
        <v>497</v>
      </c>
      <c r="J18" s="5" t="s">
        <v>15</v>
      </c>
      <c r="K18" s="6">
        <f>ROUND((K17*90%),0)</f>
        <v>3807360</v>
      </c>
    </row>
    <row r="19" spans="1:13" x14ac:dyDescent="0.25">
      <c r="A19">
        <f>A18*1.2</f>
        <v>596.4</v>
      </c>
      <c r="J19" s="5" t="s">
        <v>16</v>
      </c>
      <c r="K19" s="6">
        <f>ROUND((K17*80%),0)</f>
        <v>3384320</v>
      </c>
    </row>
    <row r="20" spans="1:13" x14ac:dyDescent="0.25">
      <c r="A20">
        <f>A19*1.2</f>
        <v>715.68</v>
      </c>
      <c r="B20">
        <f>661/497</f>
        <v>1.3299798792756539</v>
      </c>
      <c r="J20" s="5" t="s">
        <v>17</v>
      </c>
      <c r="K20" s="6">
        <f>MROUND((K17*0.025/12),500)</f>
        <v>9000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X21" sqref="X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U11:U13"/>
  <sheetViews>
    <sheetView workbookViewId="0">
      <selection activeCell="U14" sqref="U14"/>
    </sheetView>
  </sheetViews>
  <sheetFormatPr defaultRowHeight="15" x14ac:dyDescent="0.25"/>
  <sheetData>
    <row r="11" spans="21:21" x14ac:dyDescent="0.25">
      <c r="U11">
        <v>5500000</v>
      </c>
    </row>
    <row r="12" spans="21:21" x14ac:dyDescent="0.25">
      <c r="U12">
        <v>740</v>
      </c>
    </row>
    <row r="13" spans="21:21" x14ac:dyDescent="0.25">
      <c r="U13">
        <f>U11/U12</f>
        <v>7432.4324324324325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2024-10-17T04:32:36Z</dcterms:modified>
</cp:coreProperties>
</file>