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roject\Mumbai Main Branch\Monopoli - Dadar\Builder\"/>
    </mc:Choice>
  </mc:AlternateContent>
  <xr:revisionPtr revIDLastSave="0" documentId="13_ncr:1_{A7C8E7DC-3B6D-49C5-B2E7-CFA93DD7B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TH &amp; SOUTH TOWER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23" l="1"/>
  <c r="L171" i="23"/>
  <c r="L170" i="23"/>
  <c r="S165" i="23"/>
  <c r="H164" i="23" s="1"/>
  <c r="C161" i="23"/>
  <c r="M164" i="23" l="1"/>
  <c r="M163" i="23"/>
  <c r="M162" i="23"/>
  <c r="C164" i="23"/>
  <c r="C162" i="23"/>
  <c r="E15" i="23" l="1"/>
  <c r="O16" i="23"/>
  <c r="E10" i="23"/>
  <c r="S158" i="23" l="1"/>
  <c r="C163" i="23"/>
  <c r="Q150" i="23" l="1"/>
  <c r="O150" i="23"/>
  <c r="Q145" i="23"/>
  <c r="O145" i="23"/>
  <c r="Q140" i="23"/>
  <c r="O140" i="23"/>
  <c r="Q135" i="23"/>
  <c r="O135" i="23"/>
  <c r="Q130" i="23"/>
  <c r="O130" i="23"/>
  <c r="Q125" i="23"/>
  <c r="O125" i="23"/>
  <c r="Q120" i="23"/>
  <c r="O120" i="23"/>
  <c r="Q110" i="23"/>
  <c r="O110" i="23"/>
  <c r="Q105" i="23"/>
  <c r="O105" i="23"/>
  <c r="Q100" i="23"/>
  <c r="O100" i="23"/>
  <c r="Q95" i="23"/>
  <c r="O95" i="23"/>
  <c r="Q90" i="23"/>
  <c r="O90" i="23"/>
  <c r="Q85" i="23"/>
  <c r="O85" i="23"/>
  <c r="Q80" i="23"/>
  <c r="O80" i="23"/>
  <c r="Q75" i="23"/>
  <c r="O75" i="23"/>
  <c r="Q70" i="23"/>
  <c r="O70" i="23"/>
  <c r="Q65" i="23"/>
  <c r="O65" i="23"/>
  <c r="Q60" i="23"/>
  <c r="O60" i="23"/>
  <c r="Q55" i="23"/>
  <c r="O55" i="23"/>
  <c r="Q50" i="23"/>
  <c r="O50" i="23"/>
  <c r="Q45" i="23"/>
  <c r="O45" i="23"/>
  <c r="Q40" i="23"/>
  <c r="O40" i="23"/>
  <c r="Q35" i="23"/>
  <c r="O35" i="23"/>
  <c r="Q30" i="23"/>
  <c r="O30" i="23"/>
  <c r="Q25" i="23"/>
  <c r="O25" i="23"/>
  <c r="Q20" i="23"/>
  <c r="O20" i="23"/>
  <c r="Q15" i="23"/>
  <c r="O15" i="23"/>
  <c r="Q5" i="23"/>
  <c r="O5" i="23"/>
  <c r="G111" i="23"/>
  <c r="E111" i="23"/>
  <c r="G110" i="23"/>
  <c r="E110" i="23"/>
  <c r="G76" i="23"/>
  <c r="E76" i="23"/>
  <c r="G75" i="23"/>
  <c r="E75" i="23"/>
  <c r="G41" i="23"/>
  <c r="E41" i="23"/>
  <c r="G40" i="23"/>
  <c r="E40" i="23"/>
  <c r="G155" i="23"/>
  <c r="E155" i="23"/>
  <c r="G154" i="23"/>
  <c r="E154" i="23"/>
  <c r="G152" i="23"/>
  <c r="E152" i="23"/>
  <c r="G151" i="23"/>
  <c r="E151" i="23"/>
  <c r="G150" i="23"/>
  <c r="E150" i="23"/>
  <c r="G149" i="23"/>
  <c r="E149" i="23"/>
  <c r="G147" i="23"/>
  <c r="E147" i="23"/>
  <c r="G146" i="23"/>
  <c r="E146" i="23"/>
  <c r="G145" i="23"/>
  <c r="E145" i="23"/>
  <c r="G144" i="23"/>
  <c r="E144" i="23"/>
  <c r="G142" i="23"/>
  <c r="E142" i="23"/>
  <c r="G141" i="23"/>
  <c r="E141" i="23"/>
  <c r="G140" i="23"/>
  <c r="E140" i="23"/>
  <c r="G139" i="23"/>
  <c r="E139" i="23"/>
  <c r="G137" i="23"/>
  <c r="E137" i="23"/>
  <c r="G136" i="23"/>
  <c r="E136" i="23"/>
  <c r="G135" i="23"/>
  <c r="E135" i="23"/>
  <c r="G134" i="23"/>
  <c r="E134" i="23"/>
  <c r="G132" i="23"/>
  <c r="E132" i="23"/>
  <c r="G131" i="23"/>
  <c r="E131" i="23"/>
  <c r="G130" i="23"/>
  <c r="E130" i="23"/>
  <c r="G129" i="23"/>
  <c r="E129" i="23"/>
  <c r="G127" i="23"/>
  <c r="E127" i="23"/>
  <c r="G126" i="23"/>
  <c r="E126" i="23"/>
  <c r="G125" i="23"/>
  <c r="E125" i="23"/>
  <c r="G124" i="23"/>
  <c r="E124" i="23"/>
  <c r="G122" i="23"/>
  <c r="E122" i="23"/>
  <c r="G121" i="23"/>
  <c r="E121" i="23"/>
  <c r="G120" i="23"/>
  <c r="E120" i="23"/>
  <c r="G119" i="23"/>
  <c r="E119" i="23"/>
  <c r="G107" i="23"/>
  <c r="E107" i="23"/>
  <c r="G106" i="23"/>
  <c r="E106" i="23"/>
  <c r="G105" i="23"/>
  <c r="E105" i="23"/>
  <c r="G104" i="23"/>
  <c r="E104" i="23"/>
  <c r="G102" i="23"/>
  <c r="E102" i="23"/>
  <c r="G101" i="23"/>
  <c r="E101" i="23"/>
  <c r="G100" i="23"/>
  <c r="E100" i="23"/>
  <c r="G99" i="23"/>
  <c r="E99" i="23"/>
  <c r="G97" i="23"/>
  <c r="E97" i="23"/>
  <c r="G96" i="23"/>
  <c r="E96" i="23"/>
  <c r="G95" i="23"/>
  <c r="E95" i="23"/>
  <c r="G94" i="23"/>
  <c r="E94" i="23"/>
  <c r="G92" i="23"/>
  <c r="E92" i="23"/>
  <c r="G91" i="23"/>
  <c r="E91" i="23"/>
  <c r="G90" i="23"/>
  <c r="E90" i="23"/>
  <c r="G89" i="23"/>
  <c r="E89" i="23"/>
  <c r="G87" i="23"/>
  <c r="E87" i="23"/>
  <c r="G86" i="23"/>
  <c r="E86" i="23"/>
  <c r="G85" i="23"/>
  <c r="E85" i="23"/>
  <c r="G84" i="23"/>
  <c r="E84" i="23"/>
  <c r="G82" i="23"/>
  <c r="E82" i="23"/>
  <c r="G81" i="23"/>
  <c r="E81" i="23"/>
  <c r="G80" i="23"/>
  <c r="E80" i="23"/>
  <c r="G79" i="23"/>
  <c r="E79" i="23"/>
  <c r="G72" i="23"/>
  <c r="E72" i="23"/>
  <c r="G71" i="23"/>
  <c r="E71" i="23"/>
  <c r="G70" i="23"/>
  <c r="E70" i="23"/>
  <c r="G69" i="23"/>
  <c r="E69" i="23"/>
  <c r="G67" i="23"/>
  <c r="E67" i="23"/>
  <c r="G66" i="23"/>
  <c r="E66" i="23"/>
  <c r="G65" i="23"/>
  <c r="E65" i="23"/>
  <c r="G64" i="23"/>
  <c r="E64" i="23"/>
  <c r="G62" i="23"/>
  <c r="E62" i="23"/>
  <c r="G61" i="23"/>
  <c r="E61" i="23"/>
  <c r="G60" i="23"/>
  <c r="E60" i="23"/>
  <c r="G59" i="23"/>
  <c r="E59" i="23"/>
  <c r="G57" i="23"/>
  <c r="E57" i="23"/>
  <c r="G56" i="23"/>
  <c r="E56" i="23"/>
  <c r="G55" i="23"/>
  <c r="E55" i="23"/>
  <c r="G54" i="23"/>
  <c r="E54" i="23"/>
  <c r="G52" i="23"/>
  <c r="E52" i="23"/>
  <c r="G51" i="23"/>
  <c r="E51" i="23"/>
  <c r="G50" i="23"/>
  <c r="E50" i="23"/>
  <c r="G49" i="23"/>
  <c r="E49" i="23"/>
  <c r="G47" i="23"/>
  <c r="E47" i="23"/>
  <c r="G46" i="23"/>
  <c r="E46" i="23"/>
  <c r="G45" i="23"/>
  <c r="E45" i="23"/>
  <c r="G44" i="23"/>
  <c r="E44" i="23"/>
  <c r="G37" i="23"/>
  <c r="E37" i="23"/>
  <c r="G36" i="23"/>
  <c r="E36" i="23"/>
  <c r="G35" i="23"/>
  <c r="E35" i="23"/>
  <c r="G34" i="23"/>
  <c r="E34" i="23"/>
  <c r="G32" i="23"/>
  <c r="E32" i="23"/>
  <c r="G31" i="23"/>
  <c r="E31" i="23"/>
  <c r="G30" i="23"/>
  <c r="E30" i="23"/>
  <c r="G29" i="23"/>
  <c r="E29" i="23"/>
  <c r="G27" i="23"/>
  <c r="E27" i="23"/>
  <c r="G26" i="23"/>
  <c r="E26" i="23"/>
  <c r="G25" i="23"/>
  <c r="E25" i="23"/>
  <c r="G24" i="23"/>
  <c r="E24" i="23"/>
  <c r="G22" i="23"/>
  <c r="E22" i="23"/>
  <c r="G21" i="23"/>
  <c r="E21" i="23"/>
  <c r="G20" i="23"/>
  <c r="E20" i="23"/>
  <c r="G19" i="23"/>
  <c r="E19" i="23"/>
  <c r="M161" i="23" l="1"/>
  <c r="I158" i="23"/>
  <c r="H144" i="23" l="1"/>
  <c r="Q42" i="23"/>
  <c r="O42" i="23"/>
  <c r="Q41" i="23"/>
  <c r="O41" i="23"/>
  <c r="Q7" i="23"/>
  <c r="O7" i="23"/>
  <c r="Q6" i="23"/>
  <c r="O6" i="23"/>
  <c r="Q152" i="23" l="1"/>
  <c r="O152" i="23"/>
  <c r="Q147" i="23"/>
  <c r="O147" i="23"/>
  <c r="Q142" i="23"/>
  <c r="O142" i="23"/>
  <c r="Q137" i="23"/>
  <c r="O137" i="23"/>
  <c r="Q132" i="23"/>
  <c r="O132" i="23"/>
  <c r="Q127" i="23"/>
  <c r="O127" i="23"/>
  <c r="Q122" i="23"/>
  <c r="O122" i="23"/>
  <c r="Q117" i="23"/>
  <c r="O117" i="23"/>
  <c r="Q112" i="23"/>
  <c r="O112" i="23"/>
  <c r="Q107" i="23"/>
  <c r="O107" i="23"/>
  <c r="Q102" i="23"/>
  <c r="O102" i="23"/>
  <c r="Q97" i="23"/>
  <c r="O97" i="23"/>
  <c r="Q92" i="23"/>
  <c r="O92" i="23"/>
  <c r="Q87" i="23"/>
  <c r="O87" i="23"/>
  <c r="Q82" i="23"/>
  <c r="O82" i="23"/>
  <c r="Q77" i="23"/>
  <c r="O77" i="23"/>
  <c r="Q72" i="23"/>
  <c r="O72" i="23"/>
  <c r="Q67" i="23"/>
  <c r="O67" i="23"/>
  <c r="Q62" i="23"/>
  <c r="O62" i="23"/>
  <c r="Q57" i="23"/>
  <c r="O57" i="23"/>
  <c r="Q52" i="23"/>
  <c r="O52" i="23"/>
  <c r="Q47" i="23"/>
  <c r="O47" i="23"/>
  <c r="Q37" i="23"/>
  <c r="O37" i="23"/>
  <c r="Q32" i="23"/>
  <c r="O32" i="23"/>
  <c r="Q27" i="23"/>
  <c r="O27" i="23"/>
  <c r="Q22" i="23"/>
  <c r="O22" i="23"/>
  <c r="Q17" i="23"/>
  <c r="O17" i="23"/>
  <c r="Q151" i="23"/>
  <c r="O151" i="23"/>
  <c r="Q146" i="23"/>
  <c r="O146" i="23"/>
  <c r="Q141" i="23"/>
  <c r="O141" i="23"/>
  <c r="Q136" i="23"/>
  <c r="O136" i="23"/>
  <c r="Q131" i="23"/>
  <c r="O131" i="23"/>
  <c r="Q126" i="23"/>
  <c r="O126" i="23"/>
  <c r="Q121" i="23"/>
  <c r="O121" i="23"/>
  <c r="Q116" i="23"/>
  <c r="O116" i="23"/>
  <c r="Q111" i="23"/>
  <c r="O111" i="23"/>
  <c r="Q106" i="23"/>
  <c r="O106" i="23"/>
  <c r="Q101" i="23"/>
  <c r="O101" i="23"/>
  <c r="Q96" i="23"/>
  <c r="O96" i="23"/>
  <c r="Q91" i="23"/>
  <c r="O91" i="23"/>
  <c r="Q86" i="23"/>
  <c r="O86" i="23"/>
  <c r="Q81" i="23"/>
  <c r="O81" i="23"/>
  <c r="Q76" i="23"/>
  <c r="O76" i="23"/>
  <c r="Q71" i="23"/>
  <c r="O71" i="23"/>
  <c r="Q66" i="23"/>
  <c r="O66" i="23"/>
  <c r="Q61" i="23"/>
  <c r="O61" i="23"/>
  <c r="Q56" i="23"/>
  <c r="O56" i="23"/>
  <c r="Q51" i="23"/>
  <c r="O51" i="23"/>
  <c r="Q46" i="23"/>
  <c r="O46" i="23"/>
  <c r="Q36" i="23"/>
  <c r="O36" i="23"/>
  <c r="Q31" i="23"/>
  <c r="O31" i="23"/>
  <c r="Q26" i="23"/>
  <c r="O26" i="23"/>
  <c r="Q21" i="23"/>
  <c r="O21" i="23"/>
  <c r="Q16" i="23"/>
  <c r="R16" i="23" s="1"/>
  <c r="R50" i="23"/>
  <c r="R30" i="23"/>
  <c r="R25" i="23"/>
  <c r="R20" i="23"/>
  <c r="R35" i="23" l="1"/>
  <c r="R40" i="23"/>
  <c r="R15" i="23"/>
  <c r="R45" i="23"/>
  <c r="E5" i="23"/>
  <c r="E6" i="23"/>
  <c r="E7" i="23"/>
  <c r="E9" i="23"/>
  <c r="E11" i="23"/>
  <c r="E12" i="23"/>
  <c r="E14" i="23"/>
  <c r="E16" i="23"/>
  <c r="E17" i="23"/>
  <c r="E42" i="23"/>
  <c r="E77" i="23"/>
  <c r="E112" i="23"/>
  <c r="E114" i="23"/>
  <c r="E115" i="23"/>
  <c r="E116" i="23"/>
  <c r="E117" i="23"/>
  <c r="H127" i="23" l="1"/>
  <c r="H102" i="23"/>
  <c r="H97" i="23"/>
  <c r="H87" i="23"/>
  <c r="H82" i="23"/>
  <c r="H67" i="23"/>
  <c r="H47" i="23"/>
  <c r="H22" i="23"/>
  <c r="G17" i="23"/>
  <c r="G16" i="23"/>
  <c r="H142" i="23"/>
  <c r="G117" i="23"/>
  <c r="G116" i="23"/>
  <c r="H147" i="23"/>
  <c r="G112" i="23"/>
  <c r="G77" i="23"/>
  <c r="G42" i="23"/>
  <c r="H42" i="23" l="1"/>
  <c r="H146" i="23"/>
  <c r="H141" i="23"/>
  <c r="H21" i="23"/>
  <c r="H76" i="23"/>
  <c r="H26" i="23"/>
  <c r="H66" i="23"/>
  <c r="H77" i="23"/>
  <c r="H27" i="23"/>
  <c r="H52" i="23"/>
  <c r="H111" i="23"/>
  <c r="H116" i="23"/>
  <c r="H16" i="23"/>
  <c r="H32" i="23"/>
  <c r="H57" i="23"/>
  <c r="H106" i="23"/>
  <c r="H81" i="23"/>
  <c r="H96" i="23"/>
  <c r="H121" i="23"/>
  <c r="H136" i="23"/>
  <c r="H117" i="23"/>
  <c r="H72" i="23"/>
  <c r="H92" i="23"/>
  <c r="H107" i="23"/>
  <c r="H62" i="23"/>
  <c r="H31" i="23"/>
  <c r="H56" i="23"/>
  <c r="H112" i="23"/>
  <c r="H17" i="23"/>
  <c r="H71" i="23"/>
  <c r="H91" i="23"/>
  <c r="H131" i="23"/>
  <c r="H132" i="23"/>
  <c r="H41" i="23"/>
  <c r="H46" i="23"/>
  <c r="H61" i="23"/>
  <c r="H36" i="23"/>
  <c r="H151" i="23"/>
  <c r="H122" i="23"/>
  <c r="H137" i="23"/>
  <c r="H51" i="23"/>
  <c r="H37" i="23"/>
  <c r="H152" i="23"/>
  <c r="H86" i="23"/>
  <c r="H101" i="23"/>
  <c r="H126" i="23"/>
  <c r="Q154" i="23" l="1"/>
  <c r="O154" i="23"/>
  <c r="Q149" i="23"/>
  <c r="O149" i="23"/>
  <c r="Q139" i="23"/>
  <c r="O139" i="23"/>
  <c r="Q134" i="23"/>
  <c r="O134" i="23"/>
  <c r="Q129" i="23"/>
  <c r="O129" i="23"/>
  <c r="Q124" i="23"/>
  <c r="O124" i="23"/>
  <c r="Q119" i="23"/>
  <c r="O119" i="23"/>
  <c r="Q115" i="23"/>
  <c r="O115" i="23"/>
  <c r="Q114" i="23"/>
  <c r="O114" i="23"/>
  <c r="Q104" i="23"/>
  <c r="O104" i="23"/>
  <c r="Q99" i="23"/>
  <c r="O99" i="23"/>
  <c r="Q94" i="23"/>
  <c r="O94" i="23"/>
  <c r="Q89" i="23"/>
  <c r="O89" i="23"/>
  <c r="Q84" i="23"/>
  <c r="O84" i="23"/>
  <c r="Q79" i="23"/>
  <c r="O79" i="23"/>
  <c r="Q69" i="23"/>
  <c r="O69" i="23"/>
  <c r="Q64" i="23"/>
  <c r="O64" i="23"/>
  <c r="Q59" i="23"/>
  <c r="O59" i="23"/>
  <c r="Q54" i="23"/>
  <c r="O54" i="23"/>
  <c r="Q49" i="23"/>
  <c r="O49" i="23"/>
  <c r="Q44" i="23"/>
  <c r="O44" i="23"/>
  <c r="Q34" i="23"/>
  <c r="O34" i="23"/>
  <c r="Q29" i="23"/>
  <c r="O29" i="23"/>
  <c r="Q24" i="23"/>
  <c r="O24" i="23"/>
  <c r="Q19" i="23"/>
  <c r="O19" i="23"/>
  <c r="Q14" i="23"/>
  <c r="O14" i="23"/>
  <c r="G7" i="23"/>
  <c r="G6" i="23"/>
  <c r="G5" i="23"/>
  <c r="G115" i="23"/>
  <c r="G114" i="23"/>
  <c r="G15" i="23"/>
  <c r="G14" i="23"/>
  <c r="R107" i="23" l="1"/>
  <c r="R49" i="23"/>
  <c r="R71" i="23"/>
  <c r="R84" i="23"/>
  <c r="R61" i="23"/>
  <c r="R140" i="23"/>
  <c r="R119" i="23"/>
  <c r="R141" i="23"/>
  <c r="R17" i="23"/>
  <c r="R32" i="23"/>
  <c r="R52" i="23"/>
  <c r="R60" i="23"/>
  <c r="R80" i="23"/>
  <c r="R69" i="23"/>
  <c r="R151" i="23"/>
  <c r="R31" i="23"/>
  <c r="R59" i="23"/>
  <c r="R121" i="23"/>
  <c r="R136" i="23"/>
  <c r="R137" i="23"/>
  <c r="R47" i="23"/>
  <c r="R82" i="23"/>
  <c r="R105" i="23"/>
  <c r="R21" i="23"/>
  <c r="R36" i="23"/>
  <c r="R22" i="23"/>
  <c r="R57" i="23"/>
  <c r="R65" i="23"/>
  <c r="R19" i="23"/>
  <c r="R26" i="23"/>
  <c r="R67" i="23"/>
  <c r="R115" i="23"/>
  <c r="R81" i="23"/>
  <c r="R116" i="23"/>
  <c r="R130" i="23"/>
  <c r="R55" i="23"/>
  <c r="R139" i="23"/>
  <c r="R29" i="23"/>
  <c r="R56" i="23"/>
  <c r="R117" i="23"/>
  <c r="R125" i="23"/>
  <c r="R37" i="23"/>
  <c r="R85" i="23"/>
  <c r="R44" i="23"/>
  <c r="R154" i="23"/>
  <c r="R51" i="23"/>
  <c r="R79" i="23"/>
  <c r="R86" i="23"/>
  <c r="R101" i="23"/>
  <c r="R24" i="23"/>
  <c r="R62" i="23"/>
  <c r="R70" i="23"/>
  <c r="R87" i="23"/>
  <c r="R95" i="23"/>
  <c r="R102" i="23"/>
  <c r="R129" i="23"/>
  <c r="R142" i="23"/>
  <c r="R64" i="23"/>
  <c r="R89" i="23"/>
  <c r="R96" i="23"/>
  <c r="R104" i="23"/>
  <c r="R122" i="23"/>
  <c r="R149" i="23"/>
  <c r="R34" i="23"/>
  <c r="R72" i="23"/>
  <c r="R90" i="23"/>
  <c r="R97" i="23"/>
  <c r="R124" i="23"/>
  <c r="R131" i="23"/>
  <c r="R150" i="23"/>
  <c r="R14" i="23"/>
  <c r="R27" i="23"/>
  <c r="R66" i="23"/>
  <c r="R91" i="23"/>
  <c r="R99" i="23"/>
  <c r="R106" i="23"/>
  <c r="R46" i="23"/>
  <c r="R92" i="23"/>
  <c r="R100" i="23"/>
  <c r="R126" i="23"/>
  <c r="R132" i="23"/>
  <c r="R54" i="23"/>
  <c r="R120" i="23"/>
  <c r="R134" i="23"/>
  <c r="R152" i="23"/>
  <c r="R94" i="23"/>
  <c r="R114" i="23"/>
  <c r="R127" i="23"/>
  <c r="R135" i="23"/>
  <c r="M165" i="23"/>
  <c r="R7" i="23"/>
  <c r="R6" i="23"/>
  <c r="R5" i="23"/>
  <c r="H6" i="23"/>
  <c r="H5" i="23"/>
  <c r="H7" i="23"/>
  <c r="R145" i="23" l="1"/>
  <c r="R75" i="23" l="1"/>
  <c r="C165" i="23"/>
  <c r="H160" i="23" s="1"/>
  <c r="H162" i="23" s="1"/>
  <c r="R110" i="23"/>
  <c r="R77" i="23"/>
  <c r="Q12" i="23"/>
  <c r="O12" i="23"/>
  <c r="Q11" i="23"/>
  <c r="O11" i="23"/>
  <c r="Q10" i="23"/>
  <c r="O10" i="23"/>
  <c r="Q9" i="23"/>
  <c r="O9" i="23"/>
  <c r="H145" i="23"/>
  <c r="H75" i="23"/>
  <c r="H130" i="23"/>
  <c r="H95" i="23"/>
  <c r="H80" i="23"/>
  <c r="H50" i="23"/>
  <c r="H19" i="23"/>
  <c r="G12" i="23"/>
  <c r="G11" i="23"/>
  <c r="G10" i="23"/>
  <c r="G9" i="23"/>
  <c r="R11" i="23" l="1"/>
  <c r="H11" i="23"/>
  <c r="H20" i="23"/>
  <c r="H35" i="23"/>
  <c r="H105" i="23"/>
  <c r="H29" i="23"/>
  <c r="H49" i="23"/>
  <c r="H99" i="23"/>
  <c r="H119" i="23"/>
  <c r="H10" i="23"/>
  <c r="H9" i="23"/>
  <c r="R146" i="23"/>
  <c r="H55" i="23"/>
  <c r="H104" i="23"/>
  <c r="R111" i="23"/>
  <c r="H15" i="23"/>
  <c r="R112" i="23"/>
  <c r="H59" i="23"/>
  <c r="H100" i="23"/>
  <c r="H135" i="23"/>
  <c r="H45" i="23"/>
  <c r="H60" i="23"/>
  <c r="H94" i="23"/>
  <c r="H114" i="23"/>
  <c r="R12" i="23"/>
  <c r="H89" i="23"/>
  <c r="R147" i="23"/>
  <c r="R10" i="23"/>
  <c r="H84" i="23"/>
  <c r="H24" i="23"/>
  <c r="H85" i="23"/>
  <c r="H40" i="23"/>
  <c r="H110" i="23"/>
  <c r="R76" i="23"/>
  <c r="H25" i="23"/>
  <c r="H120" i="23"/>
  <c r="H12" i="23"/>
  <c r="H34" i="23"/>
  <c r="H54" i="23"/>
  <c r="H154" i="23"/>
  <c r="R9" i="23"/>
  <c r="R41" i="23"/>
  <c r="H14" i="23"/>
  <c r="H70" i="23"/>
  <c r="H155" i="23"/>
  <c r="R42" i="23"/>
  <c r="H65" i="23"/>
  <c r="H90" i="23"/>
  <c r="H115" i="23"/>
  <c r="H129" i="23"/>
  <c r="H124" i="23"/>
  <c r="H149" i="23"/>
  <c r="H30" i="23"/>
  <c r="H79" i="23"/>
  <c r="H125" i="23"/>
  <c r="H150" i="23"/>
  <c r="H69" i="23"/>
  <c r="H139" i="23"/>
  <c r="H140" i="23"/>
  <c r="H134" i="23"/>
  <c r="H44" i="23"/>
  <c r="H64" i="23"/>
  <c r="R158" i="23" l="1"/>
  <c r="H158" i="23"/>
  <c r="H163" i="23" s="1"/>
  <c r="H165" i="23" s="1"/>
</calcChain>
</file>

<file path=xl/sharedStrings.xml><?xml version="1.0" encoding="utf-8"?>
<sst xmlns="http://schemas.openxmlformats.org/spreadsheetml/2006/main" count="376" uniqueCount="78">
  <si>
    <t>2 BHK</t>
  </si>
  <si>
    <t>1 BHK</t>
  </si>
  <si>
    <t>FLAT NO.</t>
  </si>
  <si>
    <t xml:space="preserve"> RERA CA         (SQ.MT.)</t>
  </si>
  <si>
    <t>UNIT TYPE</t>
  </si>
  <si>
    <t>RERA CA                     (SQ.FT.)</t>
  </si>
  <si>
    <t>NO. OF FLATS</t>
  </si>
  <si>
    <t>FLOOR</t>
  </si>
  <si>
    <t>-</t>
  </si>
  <si>
    <t>14th FLOOR</t>
  </si>
  <si>
    <t>15th FLOOR</t>
  </si>
  <si>
    <t>16th FLOOR</t>
  </si>
  <si>
    <t>17th FLOOR</t>
  </si>
  <si>
    <t>13th FLOOR</t>
  </si>
  <si>
    <t>12th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</si>
  <si>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</si>
  <si>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</si>
  <si>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</si>
  <si>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</si>
  <si>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</si>
  <si>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</si>
  <si>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</si>
  <si>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</si>
  <si>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</si>
  <si>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</si>
  <si>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</si>
  <si>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</si>
  <si>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</si>
  <si>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</si>
  <si>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</si>
  <si>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</si>
  <si>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34th FLOOR</t>
  </si>
  <si>
    <t>35th FLOOR</t>
  </si>
  <si>
    <t>36th FLOOR</t>
  </si>
  <si>
    <t>37th FLOOR</t>
  </si>
  <si>
    <t>38th FLOOR</t>
  </si>
  <si>
    <t>39th FLOOR</t>
  </si>
  <si>
    <t>40th FLOOR</t>
  </si>
  <si>
    <t>41st FLOOR</t>
  </si>
  <si>
    <t>11th FLOOR</t>
  </si>
  <si>
    <t>REFUGE</t>
  </si>
  <si>
    <t>BALCONY        AREA             (SQ.MT. )</t>
  </si>
  <si>
    <t>BALCONY    AREA       (SQ.MT. )</t>
  </si>
  <si>
    <t>BALCONY  AREA         (SQFT )</t>
  </si>
  <si>
    <t>FLAT CONFIGURATION</t>
  </si>
  <si>
    <t>AREA</t>
  </si>
  <si>
    <t>TOTAL FLATS</t>
  </si>
  <si>
    <t>MONOPOLI SALE MATRIX</t>
  </si>
  <si>
    <t>TOTAL SALE AREA (SQFT)</t>
  </si>
  <si>
    <t>TOTALSALE  AREA (SQFT)</t>
  </si>
  <si>
    <t>DASHARATH MAHADEO DHUMAL</t>
  </si>
  <si>
    <t>TERRACE</t>
  </si>
  <si>
    <t>WING A</t>
  </si>
  <si>
    <t>WING B</t>
  </si>
  <si>
    <t>TOTAL CARPET WING A</t>
  </si>
  <si>
    <t>TOTAL CARPET WING B</t>
  </si>
  <si>
    <t>Date:- 20.06.2024</t>
  </si>
  <si>
    <t xml:space="preserve">PAKSHAL A. MUTHA </t>
  </si>
  <si>
    <t xml:space="preserve">HARSH MUTHA </t>
  </si>
  <si>
    <t xml:space="preserve">NAMIT MUTHA </t>
  </si>
  <si>
    <t xml:space="preserve">AREA </t>
  </si>
  <si>
    <t>A - 3301</t>
  </si>
  <si>
    <t>A - 3302</t>
  </si>
  <si>
    <t>B - 3302</t>
  </si>
  <si>
    <t xml:space="preserve">WING A APARTMENTS </t>
  </si>
  <si>
    <t>WING B APARTMENTS</t>
  </si>
  <si>
    <t>A - 1304</t>
  </si>
  <si>
    <t>TOTAL RERA CARPET WING A + WING B</t>
  </si>
  <si>
    <t xml:space="preserve">TOTAL RERA CARPET OF REHAB TENANT </t>
  </si>
  <si>
    <t>TOTAL NO OF FLATS WING A + B</t>
  </si>
  <si>
    <t>REHAB TENANT FLATS</t>
  </si>
  <si>
    <t>NO OF SALE FLATS EXCUDING TENANT FLATS</t>
  </si>
  <si>
    <t>FLAT COFIGURATION &amp; RERA CARPET AREA</t>
  </si>
  <si>
    <t xml:space="preserve">REHAB TENANTS </t>
  </si>
  <si>
    <t>REHAB TENANT'S FLAT NOS &amp; RERA AREA</t>
  </si>
  <si>
    <t>TOTAL AREA</t>
  </si>
  <si>
    <t>SQ.FT</t>
  </si>
  <si>
    <t xml:space="preserve">TOTAL RERA CARPET EXCLUDING TENANT CARPET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</si>
</sst>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1" fontId="12" fillId="5" borderId="1" xfId="0" applyNumberFormat="1" applyFont="1" applyFill="1" applyBorder="1" applyAlignment="1">
      <alignment horizontal="left"/>
    </xf>
    <xf numFmtId="1" fontId="12" fillId="5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3" xfId="0" applyFont="1" applyFill="1" applyBorder="1"/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 26 4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7B34F"/>
      <color rgb="FFFF0000"/>
      <color rgb="FF6666FF"/>
      <color rgb="FFF02D18"/>
      <color rgb="FFCC0000"/>
      <color rgb="FF9966FF"/>
      <color rgb="FF9933FF"/>
      <color rgb="FF9900FF"/>
      <color rgb="FFFDB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3"/>
  <sheetViews>
    <sheetView tabSelected="1" topLeftCell="E118" zoomScale="85" zoomScaleNormal="85" workbookViewId="0">
      <selection activeCell="M165" sqref="M165"/>
    </sheetView>
  </sheetViews>
  <sheetFormatPr defaultRowHeight="15" x14ac:dyDescent="0.25"/>
  <cols>
    <col min="1" max="1" width="20.85546875" customWidth="1"/>
    <col min="2" max="2" width="12.7109375" customWidth="1"/>
    <col min="3" max="3" width="14" customWidth="1"/>
    <col min="4" max="4" width="13.85546875" customWidth="1"/>
    <col min="5" max="5" width="14" customWidth="1"/>
    <col min="6" max="6" width="12.7109375" customWidth="1"/>
    <col min="7" max="7" width="15.140625" customWidth="1"/>
    <col min="8" max="8" width="17" customWidth="1"/>
    <col min="9" max="9" width="9.140625" customWidth="1"/>
    <col min="10" max="10" width="1.140625" customWidth="1"/>
    <col min="11" max="11" width="21.28515625" customWidth="1"/>
    <col min="12" max="12" width="15.85546875" customWidth="1"/>
    <col min="13" max="13" width="13.85546875" bestFit="1" customWidth="1"/>
    <col min="14" max="14" width="13.7109375" customWidth="1"/>
    <col min="15" max="16" width="13.140625" customWidth="1"/>
    <col min="17" max="17" width="12.7109375" customWidth="1"/>
    <col min="18" max="18" width="16.28515625" customWidth="1"/>
    <col min="19" max="19" width="8.5703125" customWidth="1"/>
    <col min="20" max="20" width="19.5703125" customWidth="1"/>
    <col min="21" max="21" width="13.140625" customWidth="1"/>
    <col min="22" max="22" width="10.85546875" customWidth="1"/>
  </cols>
  <sheetData>
    <row r="1" spans="1:20" ht="40.5" customHeight="1" x14ac:dyDescent="0.25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2" t="s">
        <v>56</v>
      </c>
      <c r="S1" s="42"/>
    </row>
    <row r="2" spans="1:20" ht="27.75" customHeight="1" x14ac:dyDescent="0.2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27"/>
      <c r="K2" s="44" t="s">
        <v>53</v>
      </c>
      <c r="L2" s="44"/>
      <c r="M2" s="44"/>
      <c r="N2" s="44"/>
      <c r="O2" s="44"/>
      <c r="P2" s="44"/>
      <c r="Q2" s="44"/>
      <c r="R2" s="44"/>
      <c r="S2" s="44"/>
    </row>
    <row r="3" spans="1:20" ht="55.5" customHeight="1" x14ac:dyDescent="0.25">
      <c r="A3" s="28" t="s">
        <v>7</v>
      </c>
      <c r="B3" s="28" t="s">
        <v>2</v>
      </c>
      <c r="C3" s="28" t="s">
        <v>4</v>
      </c>
      <c r="D3" s="28" t="s">
        <v>3</v>
      </c>
      <c r="E3" s="29" t="s">
        <v>5</v>
      </c>
      <c r="F3" s="28" t="s">
        <v>41</v>
      </c>
      <c r="G3" s="29" t="s">
        <v>43</v>
      </c>
      <c r="H3" s="30" t="s">
        <v>48</v>
      </c>
      <c r="I3" s="30" t="s">
        <v>6</v>
      </c>
      <c r="J3" s="27"/>
      <c r="K3" s="28" t="s">
        <v>7</v>
      </c>
      <c r="L3" s="28" t="s">
        <v>2</v>
      </c>
      <c r="M3" s="28" t="s">
        <v>4</v>
      </c>
      <c r="N3" s="28" t="s">
        <v>3</v>
      </c>
      <c r="O3" s="29" t="s">
        <v>5</v>
      </c>
      <c r="P3" s="28" t="s">
        <v>42</v>
      </c>
      <c r="Q3" s="29" t="s">
        <v>43</v>
      </c>
      <c r="R3" s="30" t="s">
        <v>49</v>
      </c>
      <c r="S3" s="30" t="s">
        <v>6</v>
      </c>
    </row>
    <row r="4" spans="1:20" ht="16.5" customHeight="1" x14ac:dyDescent="0.25">
      <c r="A4" s="41" t="s">
        <v>39</v>
      </c>
      <c r="B4" s="7">
        <v>1101</v>
      </c>
      <c r="C4" s="40" t="s">
        <v>40</v>
      </c>
      <c r="D4" s="40"/>
      <c r="E4" s="40"/>
      <c r="F4" s="40"/>
      <c r="G4" s="40"/>
      <c r="H4" s="40"/>
      <c r="I4" s="40"/>
      <c r="J4" s="27"/>
      <c r="K4" s="41" t="s">
        <v>39</v>
      </c>
      <c r="L4" s="7">
        <v>1101</v>
      </c>
      <c r="M4" s="40" t="s">
        <v>40</v>
      </c>
      <c r="N4" s="40"/>
      <c r="O4" s="40"/>
      <c r="P4" s="40"/>
      <c r="Q4" s="40"/>
      <c r="R4" s="40"/>
      <c r="S4" s="40"/>
    </row>
    <row r="5" spans="1:20" ht="16.5" x14ac:dyDescent="0.25">
      <c r="A5" s="41"/>
      <c r="B5" s="7">
        <v>1102</v>
      </c>
      <c r="C5" s="1" t="s">
        <v>0</v>
      </c>
      <c r="D5" s="1">
        <v>64.989999999999995</v>
      </c>
      <c r="E5" s="3">
        <f t="shared" ref="E5:E7" si="0">D5*10.764</f>
        <v>699.55235999999991</v>
      </c>
      <c r="F5" s="2">
        <v>6.42</v>
      </c>
      <c r="G5" s="3">
        <f t="shared" ref="G5:G7" si="1">F5*10.764</f>
        <v>69.104879999999994</v>
      </c>
      <c r="H5" s="15">
        <f>E5+G5</f>
        <v>768.65723999999989</v>
      </c>
      <c r="I5" s="14">
        <v>1</v>
      </c>
      <c r="J5" s="27"/>
      <c r="K5" s="41"/>
      <c r="L5" s="7">
        <v>1102</v>
      </c>
      <c r="M5" s="1" t="s">
        <v>0</v>
      </c>
      <c r="N5" s="1">
        <v>65.98</v>
      </c>
      <c r="O5" s="3">
        <f t="shared" ref="O5" si="2">N5*10.764</f>
        <v>710.20871999999997</v>
      </c>
      <c r="P5" s="2">
        <v>6.61</v>
      </c>
      <c r="Q5" s="3">
        <f t="shared" ref="Q5" si="3">P5*10.764</f>
        <v>71.150040000000004</v>
      </c>
      <c r="R5" s="15">
        <f t="shared" ref="R5:R7" si="4">O5+Q5</f>
        <v>781.35875999999996</v>
      </c>
      <c r="S5" s="14">
        <v>1</v>
      </c>
    </row>
    <row r="6" spans="1:20" ht="16.5" x14ac:dyDescent="0.25">
      <c r="A6" s="41"/>
      <c r="B6" s="7">
        <v>1103</v>
      </c>
      <c r="C6" s="1" t="s">
        <v>0</v>
      </c>
      <c r="D6" s="1">
        <v>63.66</v>
      </c>
      <c r="E6" s="3">
        <f t="shared" si="0"/>
        <v>685.23623999999995</v>
      </c>
      <c r="F6" s="2">
        <v>6.59</v>
      </c>
      <c r="G6" s="3">
        <f t="shared" si="1"/>
        <v>70.934759999999997</v>
      </c>
      <c r="H6" s="15">
        <f>E6+G6</f>
        <v>756.17099999999994</v>
      </c>
      <c r="I6" s="14">
        <v>1</v>
      </c>
      <c r="J6" s="27"/>
      <c r="K6" s="41"/>
      <c r="L6" s="7">
        <v>1103</v>
      </c>
      <c r="M6" s="1" t="s">
        <v>0</v>
      </c>
      <c r="N6" s="1">
        <v>63.56</v>
      </c>
      <c r="O6" s="3">
        <f t="shared" ref="O6:O7" si="5">N6*10.764</f>
        <v>684.15984000000003</v>
      </c>
      <c r="P6" s="2">
        <v>6.9</v>
      </c>
      <c r="Q6" s="3">
        <f t="shared" ref="Q6:Q7" si="6">P6*10.764</f>
        <v>74.271599999999992</v>
      </c>
      <c r="R6" s="15">
        <f t="shared" si="4"/>
        <v>758.43144000000007</v>
      </c>
      <c r="S6" s="14">
        <v>1</v>
      </c>
    </row>
    <row r="7" spans="1:20" ht="16.5" x14ac:dyDescent="0.25">
      <c r="A7" s="41"/>
      <c r="B7" s="7">
        <v>1104</v>
      </c>
      <c r="C7" s="1" t="s">
        <v>1</v>
      </c>
      <c r="D7" s="1">
        <v>45.96</v>
      </c>
      <c r="E7" s="3">
        <f t="shared" si="0"/>
        <v>494.71343999999999</v>
      </c>
      <c r="F7" s="2">
        <v>5.95</v>
      </c>
      <c r="G7" s="3">
        <f t="shared" si="1"/>
        <v>64.0458</v>
      </c>
      <c r="H7" s="15">
        <f>E7+G7</f>
        <v>558.75923999999998</v>
      </c>
      <c r="I7" s="14">
        <v>1</v>
      </c>
      <c r="J7" s="27"/>
      <c r="K7" s="41"/>
      <c r="L7" s="7">
        <v>1104</v>
      </c>
      <c r="M7" s="1" t="s">
        <v>1</v>
      </c>
      <c r="N7" s="1">
        <v>45.79</v>
      </c>
      <c r="O7" s="3">
        <f t="shared" si="5"/>
        <v>492.88355999999999</v>
      </c>
      <c r="P7" s="2">
        <v>5.95</v>
      </c>
      <c r="Q7" s="3">
        <f t="shared" si="6"/>
        <v>64.0458</v>
      </c>
      <c r="R7" s="15">
        <f t="shared" si="4"/>
        <v>556.92935999999997</v>
      </c>
      <c r="S7" s="14">
        <v>1</v>
      </c>
    </row>
    <row r="8" spans="1:20" ht="16.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27"/>
      <c r="K8" s="41"/>
      <c r="L8" s="41"/>
      <c r="M8" s="41"/>
      <c r="N8" s="41"/>
      <c r="O8" s="41"/>
      <c r="P8" s="41"/>
      <c r="Q8" s="41"/>
      <c r="R8" s="41"/>
      <c r="S8" s="41"/>
    </row>
    <row r="9" spans="1:20" ht="15.75" customHeight="1" x14ac:dyDescent="0.25">
      <c r="A9" s="41" t="s">
        <v>14</v>
      </c>
      <c r="B9" s="7">
        <v>1201</v>
      </c>
      <c r="C9" s="1" t="s">
        <v>0</v>
      </c>
      <c r="D9" s="1">
        <v>70.81</v>
      </c>
      <c r="E9" s="3">
        <f t="shared" ref="E9:E12" si="7">D9*10.764</f>
        <v>762.19884000000002</v>
      </c>
      <c r="F9" s="2">
        <v>3.53</v>
      </c>
      <c r="G9" s="3">
        <f t="shared" ref="G9:G12" si="8">F9*10.764</f>
        <v>37.996919999999996</v>
      </c>
      <c r="H9" s="15">
        <f>E9+G9</f>
        <v>800.19576000000006</v>
      </c>
      <c r="I9" s="14">
        <v>1</v>
      </c>
      <c r="J9" s="27"/>
      <c r="K9" s="41" t="s">
        <v>14</v>
      </c>
      <c r="L9" s="7">
        <v>1201</v>
      </c>
      <c r="M9" s="1" t="s">
        <v>0</v>
      </c>
      <c r="N9" s="1">
        <v>70.86</v>
      </c>
      <c r="O9" s="3">
        <f t="shared" ref="O9:O12" si="9">N9*10.764</f>
        <v>762.73703999999998</v>
      </c>
      <c r="P9" s="2">
        <v>3.71</v>
      </c>
      <c r="Q9" s="3">
        <f t="shared" ref="Q9:Q12" si="10">P9*10.764</f>
        <v>39.934439999999995</v>
      </c>
      <c r="R9" s="15">
        <f t="shared" ref="R9:R12" si="11">O9+Q9</f>
        <v>802.67147999999997</v>
      </c>
      <c r="S9" s="14">
        <v>1</v>
      </c>
      <c r="T9" s="6"/>
    </row>
    <row r="10" spans="1:20" ht="16.5" x14ac:dyDescent="0.25">
      <c r="A10" s="41"/>
      <c r="B10" s="7">
        <v>1202</v>
      </c>
      <c r="C10" s="1" t="s">
        <v>0</v>
      </c>
      <c r="D10" s="1">
        <v>64.989999999999995</v>
      </c>
      <c r="E10" s="3">
        <f t="shared" si="7"/>
        <v>699.55235999999991</v>
      </c>
      <c r="F10" s="2">
        <v>6.42</v>
      </c>
      <c r="G10" s="3">
        <f t="shared" si="8"/>
        <v>69.104879999999994</v>
      </c>
      <c r="H10" s="15">
        <f>E10+G10</f>
        <v>768.65723999999989</v>
      </c>
      <c r="I10" s="14">
        <v>1</v>
      </c>
      <c r="J10" s="27"/>
      <c r="K10" s="41"/>
      <c r="L10" s="7">
        <v>1202</v>
      </c>
      <c r="M10" s="1" t="s">
        <v>0</v>
      </c>
      <c r="N10" s="1">
        <v>65.98</v>
      </c>
      <c r="O10" s="3">
        <f t="shared" si="9"/>
        <v>710.20871999999997</v>
      </c>
      <c r="P10" s="2">
        <v>6.61</v>
      </c>
      <c r="Q10" s="3">
        <f t="shared" si="10"/>
        <v>71.150040000000004</v>
      </c>
      <c r="R10" s="15">
        <f t="shared" si="11"/>
        <v>781.35875999999996</v>
      </c>
      <c r="S10" s="14">
        <v>1</v>
      </c>
    </row>
    <row r="11" spans="1:20" ht="16.5" x14ac:dyDescent="0.25">
      <c r="A11" s="41"/>
      <c r="B11" s="7">
        <v>1203</v>
      </c>
      <c r="C11" s="1" t="s">
        <v>0</v>
      </c>
      <c r="D11" s="1">
        <v>63.66</v>
      </c>
      <c r="E11" s="3">
        <f t="shared" si="7"/>
        <v>685.23623999999995</v>
      </c>
      <c r="F11" s="2">
        <v>6.59</v>
      </c>
      <c r="G11" s="3">
        <f t="shared" si="8"/>
        <v>70.934759999999997</v>
      </c>
      <c r="H11" s="15">
        <f>E11+G11</f>
        <v>756.17099999999994</v>
      </c>
      <c r="I11" s="14">
        <v>1</v>
      </c>
      <c r="J11" s="27"/>
      <c r="K11" s="41"/>
      <c r="L11" s="7">
        <v>1203</v>
      </c>
      <c r="M11" s="1" t="s">
        <v>0</v>
      </c>
      <c r="N11" s="1">
        <v>63.56</v>
      </c>
      <c r="O11" s="3">
        <f t="shared" si="9"/>
        <v>684.15984000000003</v>
      </c>
      <c r="P11" s="2">
        <v>6.9</v>
      </c>
      <c r="Q11" s="3">
        <f t="shared" si="10"/>
        <v>74.271599999999992</v>
      </c>
      <c r="R11" s="15">
        <f t="shared" si="11"/>
        <v>758.43144000000007</v>
      </c>
      <c r="S11" s="14">
        <v>1</v>
      </c>
    </row>
    <row r="12" spans="1:20" ht="15" customHeight="1" x14ac:dyDescent="0.25">
      <c r="A12" s="41"/>
      <c r="B12" s="7">
        <v>1204</v>
      </c>
      <c r="C12" s="1" t="s">
        <v>1</v>
      </c>
      <c r="D12" s="1">
        <v>45.96</v>
      </c>
      <c r="E12" s="3">
        <f t="shared" si="7"/>
        <v>494.71343999999999</v>
      </c>
      <c r="F12" s="2">
        <v>5.95</v>
      </c>
      <c r="G12" s="3">
        <f t="shared" si="8"/>
        <v>64.0458</v>
      </c>
      <c r="H12" s="15">
        <f>E12+G12</f>
        <v>558.75923999999998</v>
      </c>
      <c r="I12" s="14">
        <v>1</v>
      </c>
      <c r="J12" s="27"/>
      <c r="K12" s="41"/>
      <c r="L12" s="7">
        <v>1204</v>
      </c>
      <c r="M12" s="1" t="s">
        <v>1</v>
      </c>
      <c r="N12" s="1">
        <v>45.79</v>
      </c>
      <c r="O12" s="3">
        <f t="shared" si="9"/>
        <v>492.88355999999999</v>
      </c>
      <c r="P12" s="2">
        <v>5.95</v>
      </c>
      <c r="Q12" s="3">
        <f t="shared" si="10"/>
        <v>64.0458</v>
      </c>
      <c r="R12" s="15">
        <f t="shared" si="11"/>
        <v>556.92935999999997</v>
      </c>
      <c r="S12" s="14">
        <v>1</v>
      </c>
    </row>
    <row r="13" spans="1:20" ht="1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27"/>
      <c r="K13" s="41"/>
      <c r="L13" s="41"/>
      <c r="M13" s="41"/>
      <c r="N13" s="41"/>
      <c r="O13" s="41"/>
      <c r="P13" s="41"/>
      <c r="Q13" s="41"/>
      <c r="R13" s="41"/>
      <c r="S13" s="41"/>
    </row>
    <row r="14" spans="1:20" ht="16.5" x14ac:dyDescent="0.25">
      <c r="A14" s="41" t="s">
        <v>13</v>
      </c>
      <c r="B14" s="7">
        <v>1301</v>
      </c>
      <c r="C14" s="1" t="s">
        <v>0</v>
      </c>
      <c r="D14" s="1">
        <v>70.81</v>
      </c>
      <c r="E14" s="3">
        <f t="shared" ref="E14:E17" si="12">D14*10.764</f>
        <v>762.19884000000002</v>
      </c>
      <c r="F14" s="2">
        <v>3.53</v>
      </c>
      <c r="G14" s="3">
        <f t="shared" ref="G14:G17" si="13">F14*10.764</f>
        <v>37.996919999999996</v>
      </c>
      <c r="H14" s="15">
        <f>E14+G14</f>
        <v>800.19576000000006</v>
      </c>
      <c r="I14" s="14">
        <v>1</v>
      </c>
      <c r="J14" s="27"/>
      <c r="K14" s="41" t="s">
        <v>13</v>
      </c>
      <c r="L14" s="7">
        <v>1301</v>
      </c>
      <c r="M14" s="1" t="s">
        <v>0</v>
      </c>
      <c r="N14" s="1">
        <v>70.86</v>
      </c>
      <c r="O14" s="3">
        <f t="shared" ref="O14:O17" si="14">N14*10.764</f>
        <v>762.73703999999998</v>
      </c>
      <c r="P14" s="2">
        <v>3.71</v>
      </c>
      <c r="Q14" s="3">
        <f t="shared" ref="Q14:Q17" si="15">P14*10.764</f>
        <v>39.934439999999995</v>
      </c>
      <c r="R14" s="15">
        <f t="shared" ref="R14:R17" si="16">O14+Q14</f>
        <v>802.67147999999997</v>
      </c>
      <c r="S14" s="14">
        <v>1</v>
      </c>
    </row>
    <row r="15" spans="1:20" ht="16.5" x14ac:dyDescent="0.25">
      <c r="A15" s="41"/>
      <c r="B15" s="7">
        <v>1302</v>
      </c>
      <c r="C15" s="1" t="s">
        <v>0</v>
      </c>
      <c r="D15" s="1">
        <v>64.989999999999995</v>
      </c>
      <c r="E15" s="3">
        <f t="shared" si="12"/>
        <v>699.55235999999991</v>
      </c>
      <c r="F15" s="2">
        <v>6.42</v>
      </c>
      <c r="G15" s="3">
        <f t="shared" si="13"/>
        <v>69.104879999999994</v>
      </c>
      <c r="H15" s="15">
        <f>E15+G15</f>
        <v>768.65723999999989</v>
      </c>
      <c r="I15" s="14">
        <v>1</v>
      </c>
      <c r="J15" s="27"/>
      <c r="K15" s="41"/>
      <c r="L15" s="7">
        <v>1302</v>
      </c>
      <c r="M15" s="1" t="s">
        <v>0</v>
      </c>
      <c r="N15" s="1">
        <v>65.98</v>
      </c>
      <c r="O15" s="3">
        <f t="shared" si="14"/>
        <v>710.20871999999997</v>
      </c>
      <c r="P15" s="2">
        <v>6.61</v>
      </c>
      <c r="Q15" s="3">
        <f t="shared" si="15"/>
        <v>71.150040000000004</v>
      </c>
      <c r="R15" s="15">
        <f t="shared" si="16"/>
        <v>781.35875999999996</v>
      </c>
      <c r="S15" s="14">
        <v>1</v>
      </c>
    </row>
    <row r="16" spans="1:20" ht="16.5" x14ac:dyDescent="0.25">
      <c r="A16" s="41"/>
      <c r="B16" s="7">
        <v>1303</v>
      </c>
      <c r="C16" s="1" t="s">
        <v>0</v>
      </c>
      <c r="D16" s="1">
        <v>63.66</v>
      </c>
      <c r="E16" s="3">
        <f t="shared" si="12"/>
        <v>685.23623999999995</v>
      </c>
      <c r="F16" s="2">
        <v>6.59</v>
      </c>
      <c r="G16" s="3">
        <f t="shared" si="13"/>
        <v>70.934759999999997</v>
      </c>
      <c r="H16" s="15">
        <f>E16+G16</f>
        <v>756.17099999999994</v>
      </c>
      <c r="I16" s="14">
        <v>1</v>
      </c>
      <c r="J16" s="27"/>
      <c r="K16" s="41"/>
      <c r="L16" s="7">
        <v>1303</v>
      </c>
      <c r="M16" s="1" t="s">
        <v>0</v>
      </c>
      <c r="N16" s="1">
        <v>63.56</v>
      </c>
      <c r="O16" s="3">
        <f t="shared" si="14"/>
        <v>684.15984000000003</v>
      </c>
      <c r="P16" s="2">
        <v>6.9</v>
      </c>
      <c r="Q16" s="3">
        <f t="shared" si="15"/>
        <v>74.271599999999992</v>
      </c>
      <c r="R16" s="15">
        <f t="shared" si="16"/>
        <v>758.43144000000007</v>
      </c>
      <c r="S16" s="14">
        <v>1</v>
      </c>
    </row>
    <row r="17" spans="1:19" ht="15.75" customHeight="1" x14ac:dyDescent="0.25">
      <c r="A17" s="41"/>
      <c r="B17" s="35">
        <v>1304</v>
      </c>
      <c r="C17" s="36" t="s">
        <v>1</v>
      </c>
      <c r="D17" s="36">
        <v>45.96</v>
      </c>
      <c r="E17" s="37">
        <f t="shared" si="12"/>
        <v>494.71343999999999</v>
      </c>
      <c r="F17" s="38">
        <v>5.95</v>
      </c>
      <c r="G17" s="37">
        <f t="shared" si="13"/>
        <v>64.0458</v>
      </c>
      <c r="H17" s="37">
        <f>E17+G17</f>
        <v>558.75923999999998</v>
      </c>
      <c r="I17" s="36">
        <v>1</v>
      </c>
      <c r="J17" s="27"/>
      <c r="K17" s="41"/>
      <c r="L17" s="7">
        <v>1304</v>
      </c>
      <c r="M17" s="1" t="s">
        <v>1</v>
      </c>
      <c r="N17" s="1">
        <v>45.79</v>
      </c>
      <c r="O17" s="3">
        <f t="shared" si="14"/>
        <v>492.88355999999999</v>
      </c>
      <c r="P17" s="2">
        <v>5.95</v>
      </c>
      <c r="Q17" s="3">
        <f t="shared" si="15"/>
        <v>64.0458</v>
      </c>
      <c r="R17" s="15">
        <f t="shared" si="16"/>
        <v>556.92935999999997</v>
      </c>
      <c r="S17" s="14">
        <v>1</v>
      </c>
    </row>
    <row r="18" spans="1:19" ht="16.5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27"/>
      <c r="K18" s="41"/>
      <c r="L18" s="41"/>
      <c r="M18" s="41"/>
      <c r="N18" s="41"/>
      <c r="O18" s="41"/>
      <c r="P18" s="41"/>
      <c r="Q18" s="41"/>
      <c r="R18" s="41"/>
      <c r="S18" s="41"/>
    </row>
    <row r="19" spans="1:19" ht="16.5" x14ac:dyDescent="0.25">
      <c r="A19" s="41" t="s">
        <v>9</v>
      </c>
      <c r="B19" s="8">
        <v>1401</v>
      </c>
      <c r="C19" s="1" t="s">
        <v>0</v>
      </c>
      <c r="D19" s="1">
        <v>70.81</v>
      </c>
      <c r="E19" s="3">
        <f t="shared" ref="E19:E22" si="17">D19*10.764</f>
        <v>762.19884000000002</v>
      </c>
      <c r="F19" s="2">
        <v>3.53</v>
      </c>
      <c r="G19" s="3">
        <f t="shared" ref="G19:G22" si="18">F19*10.764</f>
        <v>37.996919999999996</v>
      </c>
      <c r="H19" s="15">
        <f>E19+G19</f>
        <v>800.19576000000006</v>
      </c>
      <c r="I19" s="14">
        <v>1</v>
      </c>
      <c r="J19" s="27"/>
      <c r="K19" s="41" t="s">
        <v>9</v>
      </c>
      <c r="L19" s="8">
        <v>1401</v>
      </c>
      <c r="M19" s="1" t="s">
        <v>0</v>
      </c>
      <c r="N19" s="1">
        <v>70.86</v>
      </c>
      <c r="O19" s="3">
        <f t="shared" ref="O19:O22" si="19">N19*10.764</f>
        <v>762.73703999999998</v>
      </c>
      <c r="P19" s="2">
        <v>3.71</v>
      </c>
      <c r="Q19" s="3">
        <f t="shared" ref="Q19:Q22" si="20">P19*10.764</f>
        <v>39.934439999999995</v>
      </c>
      <c r="R19" s="15">
        <f t="shared" ref="R19:R22" si="21">O19+Q19</f>
        <v>802.67147999999997</v>
      </c>
      <c r="S19" s="14">
        <v>1</v>
      </c>
    </row>
    <row r="20" spans="1:19" ht="16.5" x14ac:dyDescent="0.25">
      <c r="A20" s="41"/>
      <c r="B20" s="8">
        <v>1402</v>
      </c>
      <c r="C20" s="1" t="s">
        <v>0</v>
      </c>
      <c r="D20" s="1">
        <v>64.989999999999995</v>
      </c>
      <c r="E20" s="3">
        <f t="shared" si="17"/>
        <v>699.55235999999991</v>
      </c>
      <c r="F20" s="2">
        <v>6.42</v>
      </c>
      <c r="G20" s="3">
        <f t="shared" si="18"/>
        <v>69.104879999999994</v>
      </c>
      <c r="H20" s="15">
        <f>E20+G20</f>
        <v>768.65723999999989</v>
      </c>
      <c r="I20" s="14">
        <v>1</v>
      </c>
      <c r="J20" s="27"/>
      <c r="K20" s="41"/>
      <c r="L20" s="8">
        <v>1402</v>
      </c>
      <c r="M20" s="1" t="s">
        <v>0</v>
      </c>
      <c r="N20" s="1">
        <v>65.98</v>
      </c>
      <c r="O20" s="3">
        <f t="shared" si="19"/>
        <v>710.20871999999997</v>
      </c>
      <c r="P20" s="2">
        <v>6.61</v>
      </c>
      <c r="Q20" s="3">
        <f t="shared" si="20"/>
        <v>71.150040000000004</v>
      </c>
      <c r="R20" s="15">
        <f t="shared" si="21"/>
        <v>781.35875999999996</v>
      </c>
      <c r="S20" s="14">
        <v>1</v>
      </c>
    </row>
    <row r="21" spans="1:19" ht="16.5" x14ac:dyDescent="0.25">
      <c r="A21" s="41"/>
      <c r="B21" s="8">
        <v>1403</v>
      </c>
      <c r="C21" s="1" t="s">
        <v>0</v>
      </c>
      <c r="D21" s="1">
        <v>63.66</v>
      </c>
      <c r="E21" s="3">
        <f t="shared" si="17"/>
        <v>685.23623999999995</v>
      </c>
      <c r="F21" s="2">
        <v>6.59</v>
      </c>
      <c r="G21" s="3">
        <f t="shared" si="18"/>
        <v>70.934759999999997</v>
      </c>
      <c r="H21" s="15">
        <f>E21+G21</f>
        <v>756.17099999999994</v>
      </c>
      <c r="I21" s="14">
        <v>1</v>
      </c>
      <c r="J21" s="27"/>
      <c r="K21" s="41"/>
      <c r="L21" s="8">
        <v>1403</v>
      </c>
      <c r="M21" s="1" t="s">
        <v>0</v>
      </c>
      <c r="N21" s="1">
        <v>63.56</v>
      </c>
      <c r="O21" s="3">
        <f t="shared" si="19"/>
        <v>684.15984000000003</v>
      </c>
      <c r="P21" s="2">
        <v>6.9</v>
      </c>
      <c r="Q21" s="3">
        <f t="shared" si="20"/>
        <v>74.271599999999992</v>
      </c>
      <c r="R21" s="15">
        <f t="shared" si="21"/>
        <v>758.43144000000007</v>
      </c>
      <c r="S21" s="14">
        <v>1</v>
      </c>
    </row>
    <row r="22" spans="1:19" ht="16.5" x14ac:dyDescent="0.25">
      <c r="A22" s="41"/>
      <c r="B22" s="8">
        <v>1404</v>
      </c>
      <c r="C22" s="1" t="s">
        <v>1</v>
      </c>
      <c r="D22" s="1">
        <v>45.96</v>
      </c>
      <c r="E22" s="3">
        <f t="shared" si="17"/>
        <v>494.71343999999999</v>
      </c>
      <c r="F22" s="2">
        <v>5.95</v>
      </c>
      <c r="G22" s="3">
        <f t="shared" si="18"/>
        <v>64.0458</v>
      </c>
      <c r="H22" s="15">
        <f>E22+G22</f>
        <v>558.75923999999998</v>
      </c>
      <c r="I22" s="14">
        <v>1</v>
      </c>
      <c r="J22" s="27"/>
      <c r="K22" s="41"/>
      <c r="L22" s="8">
        <v>1404</v>
      </c>
      <c r="M22" s="1" t="s">
        <v>1</v>
      </c>
      <c r="N22" s="1">
        <v>45.79</v>
      </c>
      <c r="O22" s="3">
        <f t="shared" si="19"/>
        <v>492.88355999999999</v>
      </c>
      <c r="P22" s="2">
        <v>5.95</v>
      </c>
      <c r="Q22" s="3">
        <f t="shared" si="20"/>
        <v>64.0458</v>
      </c>
      <c r="R22" s="15">
        <f t="shared" si="21"/>
        <v>556.92935999999997</v>
      </c>
      <c r="S22" s="14">
        <v>1</v>
      </c>
    </row>
    <row r="23" spans="1:19" ht="16.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27"/>
      <c r="K23" s="41"/>
      <c r="L23" s="41"/>
      <c r="M23" s="41"/>
      <c r="N23" s="41"/>
      <c r="O23" s="41"/>
      <c r="P23" s="41"/>
      <c r="Q23" s="41"/>
      <c r="R23" s="41"/>
      <c r="S23" s="41"/>
    </row>
    <row r="24" spans="1:19" ht="16.5" x14ac:dyDescent="0.25">
      <c r="A24" s="41" t="s">
        <v>10</v>
      </c>
      <c r="B24" s="9">
        <v>1501</v>
      </c>
      <c r="C24" s="1" t="s">
        <v>0</v>
      </c>
      <c r="D24" s="1">
        <v>70.81</v>
      </c>
      <c r="E24" s="3">
        <f t="shared" ref="E24:E27" si="22">D24*10.764</f>
        <v>762.19884000000002</v>
      </c>
      <c r="F24" s="2">
        <v>3.53</v>
      </c>
      <c r="G24" s="3">
        <f t="shared" ref="G24:G27" si="23">F24*10.764</f>
        <v>37.996919999999996</v>
      </c>
      <c r="H24" s="15">
        <f>E24+G24</f>
        <v>800.19576000000006</v>
      </c>
      <c r="I24" s="14">
        <v>1</v>
      </c>
      <c r="J24" s="27"/>
      <c r="K24" s="41" t="s">
        <v>10</v>
      </c>
      <c r="L24" s="9">
        <v>1501</v>
      </c>
      <c r="M24" s="1" t="s">
        <v>0</v>
      </c>
      <c r="N24" s="1">
        <v>70.86</v>
      </c>
      <c r="O24" s="3">
        <f t="shared" ref="O24:O27" si="24">N24*10.764</f>
        <v>762.73703999999998</v>
      </c>
      <c r="P24" s="2">
        <v>3.71</v>
      </c>
      <c r="Q24" s="3">
        <f t="shared" ref="Q24:Q27" si="25">P24*10.764</f>
        <v>39.934439999999995</v>
      </c>
      <c r="R24" s="15">
        <f t="shared" ref="R24:R27" si="26">O24+Q24</f>
        <v>802.67147999999997</v>
      </c>
      <c r="S24" s="14">
        <v>1</v>
      </c>
    </row>
    <row r="25" spans="1:19" ht="16.5" x14ac:dyDescent="0.25">
      <c r="A25" s="41"/>
      <c r="B25" s="9">
        <v>1502</v>
      </c>
      <c r="C25" s="1" t="s">
        <v>0</v>
      </c>
      <c r="D25" s="1">
        <v>64.989999999999995</v>
      </c>
      <c r="E25" s="3">
        <f t="shared" si="22"/>
        <v>699.55235999999991</v>
      </c>
      <c r="F25" s="2">
        <v>6.42</v>
      </c>
      <c r="G25" s="3">
        <f t="shared" si="23"/>
        <v>69.104879999999994</v>
      </c>
      <c r="H25" s="15">
        <f>E25+G25</f>
        <v>768.65723999999989</v>
      </c>
      <c r="I25" s="14">
        <v>1</v>
      </c>
      <c r="J25" s="27"/>
      <c r="K25" s="41"/>
      <c r="L25" s="9">
        <v>1502</v>
      </c>
      <c r="M25" s="1" t="s">
        <v>0</v>
      </c>
      <c r="N25" s="1">
        <v>65.98</v>
      </c>
      <c r="O25" s="3">
        <f t="shared" si="24"/>
        <v>710.20871999999997</v>
      </c>
      <c r="P25" s="2">
        <v>6.61</v>
      </c>
      <c r="Q25" s="3">
        <f t="shared" si="25"/>
        <v>71.150040000000004</v>
      </c>
      <c r="R25" s="15">
        <f t="shared" si="26"/>
        <v>781.35875999999996</v>
      </c>
      <c r="S25" s="14">
        <v>1</v>
      </c>
    </row>
    <row r="26" spans="1:19" ht="16.5" x14ac:dyDescent="0.25">
      <c r="A26" s="41"/>
      <c r="B26" s="9">
        <v>1503</v>
      </c>
      <c r="C26" s="1" t="s">
        <v>0</v>
      </c>
      <c r="D26" s="1">
        <v>63.66</v>
      </c>
      <c r="E26" s="3">
        <f t="shared" si="22"/>
        <v>685.23623999999995</v>
      </c>
      <c r="F26" s="2">
        <v>6.59</v>
      </c>
      <c r="G26" s="3">
        <f t="shared" si="23"/>
        <v>70.934759999999997</v>
      </c>
      <c r="H26" s="15">
        <f>E26+G26</f>
        <v>756.17099999999994</v>
      </c>
      <c r="I26" s="14">
        <v>1</v>
      </c>
      <c r="J26" s="27"/>
      <c r="K26" s="41"/>
      <c r="L26" s="9">
        <v>1503</v>
      </c>
      <c r="M26" s="1" t="s">
        <v>0</v>
      </c>
      <c r="N26" s="1">
        <v>63.56</v>
      </c>
      <c r="O26" s="3">
        <f t="shared" si="24"/>
        <v>684.15984000000003</v>
      </c>
      <c r="P26" s="2">
        <v>6.9</v>
      </c>
      <c r="Q26" s="3">
        <f t="shared" si="25"/>
        <v>74.271599999999992</v>
      </c>
      <c r="R26" s="15">
        <f t="shared" si="26"/>
        <v>758.43144000000007</v>
      </c>
      <c r="S26" s="14">
        <v>1</v>
      </c>
    </row>
    <row r="27" spans="1:19" ht="16.5" x14ac:dyDescent="0.25">
      <c r="A27" s="41"/>
      <c r="B27" s="9">
        <v>1504</v>
      </c>
      <c r="C27" s="1" t="s">
        <v>1</v>
      </c>
      <c r="D27" s="1">
        <v>45.96</v>
      </c>
      <c r="E27" s="3">
        <f t="shared" si="22"/>
        <v>494.71343999999999</v>
      </c>
      <c r="F27" s="2">
        <v>5.95</v>
      </c>
      <c r="G27" s="3">
        <f t="shared" si="23"/>
        <v>64.0458</v>
      </c>
      <c r="H27" s="15">
        <f>E27+G27</f>
        <v>558.75923999999998</v>
      </c>
      <c r="I27" s="14">
        <v>1</v>
      </c>
      <c r="J27" s="27"/>
      <c r="K27" s="41"/>
      <c r="L27" s="9">
        <v>1504</v>
      </c>
      <c r="M27" s="1" t="s">
        <v>1</v>
      </c>
      <c r="N27" s="1">
        <v>45.79</v>
      </c>
      <c r="O27" s="3">
        <f t="shared" si="24"/>
        <v>492.88355999999999</v>
      </c>
      <c r="P27" s="2">
        <v>5.95</v>
      </c>
      <c r="Q27" s="3">
        <f t="shared" si="25"/>
        <v>64.0458</v>
      </c>
      <c r="R27" s="15">
        <f t="shared" si="26"/>
        <v>556.92935999999997</v>
      </c>
      <c r="S27" s="14">
        <v>1</v>
      </c>
    </row>
    <row r="28" spans="1:19" ht="16.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27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6.5" x14ac:dyDescent="0.25">
      <c r="A29" s="41" t="s">
        <v>11</v>
      </c>
      <c r="B29" s="9">
        <v>1601</v>
      </c>
      <c r="C29" s="1" t="s">
        <v>0</v>
      </c>
      <c r="D29" s="1">
        <v>70.81</v>
      </c>
      <c r="E29" s="3">
        <f t="shared" ref="E29:E32" si="27">D29*10.764</f>
        <v>762.19884000000002</v>
      </c>
      <c r="F29" s="2">
        <v>3.53</v>
      </c>
      <c r="G29" s="3">
        <f t="shared" ref="G29:G32" si="28">F29*10.764</f>
        <v>37.996919999999996</v>
      </c>
      <c r="H29" s="15">
        <f>E29+G29</f>
        <v>800.19576000000006</v>
      </c>
      <c r="I29" s="14">
        <v>1</v>
      </c>
      <c r="J29" s="27"/>
      <c r="K29" s="41" t="s">
        <v>11</v>
      </c>
      <c r="L29" s="9">
        <v>1601</v>
      </c>
      <c r="M29" s="1" t="s">
        <v>0</v>
      </c>
      <c r="N29" s="1">
        <v>70.86</v>
      </c>
      <c r="O29" s="3">
        <f t="shared" ref="O29:O32" si="29">N29*10.764</f>
        <v>762.73703999999998</v>
      </c>
      <c r="P29" s="2">
        <v>3.71</v>
      </c>
      <c r="Q29" s="3">
        <f t="shared" ref="Q29:Q32" si="30">P29*10.764</f>
        <v>39.934439999999995</v>
      </c>
      <c r="R29" s="15">
        <f t="shared" ref="R29:R32" si="31">O29+Q29</f>
        <v>802.67147999999997</v>
      </c>
      <c r="S29" s="14">
        <v>1</v>
      </c>
    </row>
    <row r="30" spans="1:19" ht="16.5" x14ac:dyDescent="0.25">
      <c r="A30" s="41"/>
      <c r="B30" s="9">
        <v>1602</v>
      </c>
      <c r="C30" s="1" t="s">
        <v>0</v>
      </c>
      <c r="D30" s="1">
        <v>64.989999999999995</v>
      </c>
      <c r="E30" s="3">
        <f t="shared" si="27"/>
        <v>699.55235999999991</v>
      </c>
      <c r="F30" s="2">
        <v>6.42</v>
      </c>
      <c r="G30" s="3">
        <f t="shared" si="28"/>
        <v>69.104879999999994</v>
      </c>
      <c r="H30" s="15">
        <f>E30+G30</f>
        <v>768.65723999999989</v>
      </c>
      <c r="I30" s="14">
        <v>1</v>
      </c>
      <c r="J30" s="27"/>
      <c r="K30" s="41"/>
      <c r="L30" s="9">
        <v>1602</v>
      </c>
      <c r="M30" s="1" t="s">
        <v>0</v>
      </c>
      <c r="N30" s="1">
        <v>65.98</v>
      </c>
      <c r="O30" s="3">
        <f t="shared" si="29"/>
        <v>710.20871999999997</v>
      </c>
      <c r="P30" s="2">
        <v>6.61</v>
      </c>
      <c r="Q30" s="3">
        <f t="shared" si="30"/>
        <v>71.150040000000004</v>
      </c>
      <c r="R30" s="15">
        <f t="shared" si="31"/>
        <v>781.35875999999996</v>
      </c>
      <c r="S30" s="14">
        <v>1</v>
      </c>
    </row>
    <row r="31" spans="1:19" ht="16.5" x14ac:dyDescent="0.25">
      <c r="A31" s="41"/>
      <c r="B31" s="9">
        <v>1603</v>
      </c>
      <c r="C31" s="1" t="s">
        <v>0</v>
      </c>
      <c r="D31" s="1">
        <v>63.66</v>
      </c>
      <c r="E31" s="3">
        <f t="shared" si="27"/>
        <v>685.23623999999995</v>
      </c>
      <c r="F31" s="2">
        <v>6.59</v>
      </c>
      <c r="G31" s="3">
        <f t="shared" si="28"/>
        <v>70.934759999999997</v>
      </c>
      <c r="H31" s="15">
        <f>E31+G31</f>
        <v>756.17099999999994</v>
      </c>
      <c r="I31" s="14">
        <v>1</v>
      </c>
      <c r="J31" s="27"/>
      <c r="K31" s="41"/>
      <c r="L31" s="9">
        <v>1603</v>
      </c>
      <c r="M31" s="1" t="s">
        <v>0</v>
      </c>
      <c r="N31" s="1">
        <v>63.56</v>
      </c>
      <c r="O31" s="3">
        <f t="shared" si="29"/>
        <v>684.15984000000003</v>
      </c>
      <c r="P31" s="2">
        <v>6.9</v>
      </c>
      <c r="Q31" s="3">
        <f t="shared" si="30"/>
        <v>74.271599999999992</v>
      </c>
      <c r="R31" s="15">
        <f t="shared" si="31"/>
        <v>758.43144000000007</v>
      </c>
      <c r="S31" s="14">
        <v>1</v>
      </c>
    </row>
    <row r="32" spans="1:19" ht="16.5" x14ac:dyDescent="0.25">
      <c r="A32" s="41"/>
      <c r="B32" s="9">
        <v>1604</v>
      </c>
      <c r="C32" s="1" t="s">
        <v>1</v>
      </c>
      <c r="D32" s="1">
        <v>45.96</v>
      </c>
      <c r="E32" s="3">
        <f t="shared" si="27"/>
        <v>494.71343999999999</v>
      </c>
      <c r="F32" s="2">
        <v>5.95</v>
      </c>
      <c r="G32" s="3">
        <f t="shared" si="28"/>
        <v>64.0458</v>
      </c>
      <c r="H32" s="15">
        <f>E32+G32</f>
        <v>558.75923999999998</v>
      </c>
      <c r="I32" s="14">
        <v>1</v>
      </c>
      <c r="J32" s="27"/>
      <c r="K32" s="41"/>
      <c r="L32" s="9">
        <v>1604</v>
      </c>
      <c r="M32" s="1" t="s">
        <v>1</v>
      </c>
      <c r="N32" s="1">
        <v>45.79</v>
      </c>
      <c r="O32" s="3">
        <f t="shared" si="29"/>
        <v>492.88355999999999</v>
      </c>
      <c r="P32" s="2">
        <v>5.95</v>
      </c>
      <c r="Q32" s="3">
        <f t="shared" si="30"/>
        <v>64.0458</v>
      </c>
      <c r="R32" s="15">
        <f t="shared" si="31"/>
        <v>556.92935999999997</v>
      </c>
      <c r="S32" s="14">
        <v>1</v>
      </c>
    </row>
    <row r="33" spans="1:19" ht="16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27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6.5" x14ac:dyDescent="0.25">
      <c r="A34" s="41" t="s">
        <v>12</v>
      </c>
      <c r="B34" s="9">
        <v>1701</v>
      </c>
      <c r="C34" s="1" t="s">
        <v>0</v>
      </c>
      <c r="D34" s="1">
        <v>70.81</v>
      </c>
      <c r="E34" s="3">
        <f t="shared" ref="E34:E37" si="32">D34*10.764</f>
        <v>762.19884000000002</v>
      </c>
      <c r="F34" s="2">
        <v>3.53</v>
      </c>
      <c r="G34" s="3">
        <f t="shared" ref="G34:G37" si="33">F34*10.764</f>
        <v>37.996919999999996</v>
      </c>
      <c r="H34" s="15">
        <f>E34+G34</f>
        <v>800.19576000000006</v>
      </c>
      <c r="I34" s="14">
        <v>1</v>
      </c>
      <c r="J34" s="27"/>
      <c r="K34" s="41" t="s">
        <v>12</v>
      </c>
      <c r="L34" s="9">
        <v>1701</v>
      </c>
      <c r="M34" s="1" t="s">
        <v>0</v>
      </c>
      <c r="N34" s="1">
        <v>70.86</v>
      </c>
      <c r="O34" s="3">
        <f t="shared" ref="O34:O37" si="34">N34*10.764</f>
        <v>762.73703999999998</v>
      </c>
      <c r="P34" s="2">
        <v>3.71</v>
      </c>
      <c r="Q34" s="3">
        <f t="shared" ref="Q34:Q37" si="35">P34*10.764</f>
        <v>39.934439999999995</v>
      </c>
      <c r="R34" s="15">
        <f t="shared" ref="R34:R37" si="36">O34+Q34</f>
        <v>802.67147999999997</v>
      </c>
      <c r="S34" s="14">
        <v>1</v>
      </c>
    </row>
    <row r="35" spans="1:19" ht="16.5" x14ac:dyDescent="0.25">
      <c r="A35" s="41"/>
      <c r="B35" s="9">
        <v>1702</v>
      </c>
      <c r="C35" s="1" t="s">
        <v>0</v>
      </c>
      <c r="D35" s="1">
        <v>64.989999999999995</v>
      </c>
      <c r="E35" s="3">
        <f t="shared" si="32"/>
        <v>699.55235999999991</v>
      </c>
      <c r="F35" s="2">
        <v>6.42</v>
      </c>
      <c r="G35" s="3">
        <f t="shared" si="33"/>
        <v>69.104879999999994</v>
      </c>
      <c r="H35" s="15">
        <f>E35+G35</f>
        <v>768.65723999999989</v>
      </c>
      <c r="I35" s="14">
        <v>1</v>
      </c>
      <c r="J35" s="27"/>
      <c r="K35" s="41"/>
      <c r="L35" s="9">
        <v>1702</v>
      </c>
      <c r="M35" s="1" t="s">
        <v>0</v>
      </c>
      <c r="N35" s="1">
        <v>65.98</v>
      </c>
      <c r="O35" s="3">
        <f t="shared" si="34"/>
        <v>710.20871999999997</v>
      </c>
      <c r="P35" s="2">
        <v>6.61</v>
      </c>
      <c r="Q35" s="3">
        <f t="shared" si="35"/>
        <v>71.150040000000004</v>
      </c>
      <c r="R35" s="15">
        <f t="shared" si="36"/>
        <v>781.35875999999996</v>
      </c>
      <c r="S35" s="14">
        <v>1</v>
      </c>
    </row>
    <row r="36" spans="1:19" ht="16.5" x14ac:dyDescent="0.25">
      <c r="A36" s="41"/>
      <c r="B36" s="9">
        <v>1703</v>
      </c>
      <c r="C36" s="1" t="s">
        <v>0</v>
      </c>
      <c r="D36" s="1">
        <v>63.66</v>
      </c>
      <c r="E36" s="3">
        <f t="shared" si="32"/>
        <v>685.23623999999995</v>
      </c>
      <c r="F36" s="2">
        <v>6.59</v>
      </c>
      <c r="G36" s="3">
        <f t="shared" si="33"/>
        <v>70.934759999999997</v>
      </c>
      <c r="H36" s="15">
        <f>E36+G36</f>
        <v>756.17099999999994</v>
      </c>
      <c r="I36" s="14">
        <v>1</v>
      </c>
      <c r="J36" s="27"/>
      <c r="K36" s="41"/>
      <c r="L36" s="9">
        <v>1703</v>
      </c>
      <c r="M36" s="1" t="s">
        <v>0</v>
      </c>
      <c r="N36" s="1">
        <v>63.56</v>
      </c>
      <c r="O36" s="3">
        <f t="shared" si="34"/>
        <v>684.15984000000003</v>
      </c>
      <c r="P36" s="2">
        <v>6.9</v>
      </c>
      <c r="Q36" s="3">
        <f t="shared" si="35"/>
        <v>74.271599999999992</v>
      </c>
      <c r="R36" s="15">
        <f t="shared" si="36"/>
        <v>758.43144000000007</v>
      </c>
      <c r="S36" s="14">
        <v>1</v>
      </c>
    </row>
    <row r="37" spans="1:19" ht="16.5" x14ac:dyDescent="0.25">
      <c r="A37" s="41"/>
      <c r="B37" s="9">
        <v>1704</v>
      </c>
      <c r="C37" s="1" t="s">
        <v>1</v>
      </c>
      <c r="D37" s="1">
        <v>45.96</v>
      </c>
      <c r="E37" s="3">
        <f t="shared" si="32"/>
        <v>494.71343999999999</v>
      </c>
      <c r="F37" s="2">
        <v>5.95</v>
      </c>
      <c r="G37" s="3">
        <f t="shared" si="33"/>
        <v>64.0458</v>
      </c>
      <c r="H37" s="15">
        <f>E37+G37</f>
        <v>558.75923999999998</v>
      </c>
      <c r="I37" s="14">
        <v>1</v>
      </c>
      <c r="J37" s="27"/>
      <c r="K37" s="41"/>
      <c r="L37" s="9">
        <v>1704</v>
      </c>
      <c r="M37" s="1" t="s">
        <v>1</v>
      </c>
      <c r="N37" s="1">
        <v>45.79</v>
      </c>
      <c r="O37" s="3">
        <f t="shared" si="34"/>
        <v>492.88355999999999</v>
      </c>
      <c r="P37" s="2">
        <v>5.95</v>
      </c>
      <c r="Q37" s="3">
        <f t="shared" si="35"/>
        <v>64.0458</v>
      </c>
      <c r="R37" s="15">
        <f t="shared" si="36"/>
        <v>556.92935999999997</v>
      </c>
      <c r="S37" s="14">
        <v>1</v>
      </c>
    </row>
    <row r="38" spans="1:19" ht="16.5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27"/>
      <c r="K38" s="41"/>
      <c r="L38" s="41"/>
      <c r="M38" s="41"/>
      <c r="N38" s="41"/>
      <c r="O38" s="41"/>
      <c r="P38" s="41"/>
      <c r="Q38" s="41"/>
      <c r="R38" s="41"/>
      <c r="S38" s="41"/>
    </row>
    <row r="39" spans="1:19" ht="16.5" customHeight="1" x14ac:dyDescent="0.25">
      <c r="A39" s="41" t="s">
        <v>15</v>
      </c>
      <c r="B39" s="7">
        <v>1801</v>
      </c>
      <c r="C39" s="40" t="s">
        <v>40</v>
      </c>
      <c r="D39" s="40"/>
      <c r="E39" s="40"/>
      <c r="F39" s="40"/>
      <c r="G39" s="40"/>
      <c r="H39" s="40"/>
      <c r="I39" s="40"/>
      <c r="J39" s="27"/>
      <c r="K39" s="41" t="s">
        <v>15</v>
      </c>
      <c r="L39" s="7">
        <v>1801</v>
      </c>
      <c r="M39" s="40" t="s">
        <v>40</v>
      </c>
      <c r="N39" s="40"/>
      <c r="O39" s="40"/>
      <c r="P39" s="40"/>
      <c r="Q39" s="40"/>
      <c r="R39" s="40"/>
      <c r="S39" s="40"/>
    </row>
    <row r="40" spans="1:19" ht="16.5" x14ac:dyDescent="0.25">
      <c r="A40" s="41"/>
      <c r="B40" s="7">
        <v>1802</v>
      </c>
      <c r="C40" s="1" t="s">
        <v>0</v>
      </c>
      <c r="D40" s="1">
        <v>64.989999999999995</v>
      </c>
      <c r="E40" s="3">
        <f t="shared" ref="E40:E41" si="37">D40*10.764</f>
        <v>699.55235999999991</v>
      </c>
      <c r="F40" s="2">
        <v>6.42</v>
      </c>
      <c r="G40" s="3">
        <f t="shared" ref="G40:G41" si="38">F40*10.764</f>
        <v>69.104879999999994</v>
      </c>
      <c r="H40" s="15">
        <f>E40+G40</f>
        <v>768.65723999999989</v>
      </c>
      <c r="I40" s="14">
        <v>1</v>
      </c>
      <c r="J40" s="27"/>
      <c r="K40" s="41"/>
      <c r="L40" s="7">
        <v>1802</v>
      </c>
      <c r="M40" s="1" t="s">
        <v>0</v>
      </c>
      <c r="N40" s="1">
        <v>65.98</v>
      </c>
      <c r="O40" s="3">
        <f t="shared" ref="O40" si="39">N40*10.764</f>
        <v>710.20871999999997</v>
      </c>
      <c r="P40" s="2">
        <v>6.61</v>
      </c>
      <c r="Q40" s="3">
        <f t="shared" ref="Q40" si="40">P40*10.764</f>
        <v>71.150040000000004</v>
      </c>
      <c r="R40" s="15">
        <f t="shared" ref="R40" si="41">O40+Q40</f>
        <v>781.35875999999996</v>
      </c>
      <c r="S40" s="14">
        <v>1</v>
      </c>
    </row>
    <row r="41" spans="1:19" ht="16.5" x14ac:dyDescent="0.25">
      <c r="A41" s="41"/>
      <c r="B41" s="7">
        <v>1803</v>
      </c>
      <c r="C41" s="1" t="s">
        <v>0</v>
      </c>
      <c r="D41" s="1">
        <v>63.66</v>
      </c>
      <c r="E41" s="3">
        <f t="shared" si="37"/>
        <v>685.23623999999995</v>
      </c>
      <c r="F41" s="2">
        <v>6.59</v>
      </c>
      <c r="G41" s="3">
        <f t="shared" si="38"/>
        <v>70.934759999999997</v>
      </c>
      <c r="H41" s="15">
        <f>E41+G41</f>
        <v>756.17099999999994</v>
      </c>
      <c r="I41" s="14">
        <v>1</v>
      </c>
      <c r="J41" s="27"/>
      <c r="K41" s="41"/>
      <c r="L41" s="7">
        <v>1803</v>
      </c>
      <c r="M41" s="1" t="s">
        <v>0</v>
      </c>
      <c r="N41" s="1">
        <v>63.56</v>
      </c>
      <c r="O41" s="3">
        <f t="shared" ref="O41:O42" si="42">N41*10.764</f>
        <v>684.15984000000003</v>
      </c>
      <c r="P41" s="2">
        <v>6.9</v>
      </c>
      <c r="Q41" s="3">
        <f t="shared" ref="Q41:Q42" si="43">P41*10.764</f>
        <v>74.271599999999992</v>
      </c>
      <c r="R41" s="15">
        <f t="shared" ref="R41:R42" si="44">O41+Q41</f>
        <v>758.43144000000007</v>
      </c>
      <c r="S41" s="14">
        <v>1</v>
      </c>
    </row>
    <row r="42" spans="1:19" ht="16.5" x14ac:dyDescent="0.25">
      <c r="A42" s="41"/>
      <c r="B42" s="7">
        <v>1804</v>
      </c>
      <c r="C42" s="1" t="s">
        <v>1</v>
      </c>
      <c r="D42" s="1">
        <v>45.96</v>
      </c>
      <c r="E42" s="3">
        <f t="shared" ref="E42" si="45">D42*10.764</f>
        <v>494.71343999999999</v>
      </c>
      <c r="F42" s="2">
        <v>5.95</v>
      </c>
      <c r="G42" s="3">
        <f t="shared" ref="G42" si="46">F42*10.764</f>
        <v>64.0458</v>
      </c>
      <c r="H42" s="15">
        <f>E42+G42</f>
        <v>558.75923999999998</v>
      </c>
      <c r="I42" s="14">
        <v>1</v>
      </c>
      <c r="J42" s="27"/>
      <c r="K42" s="41"/>
      <c r="L42" s="7">
        <v>1804</v>
      </c>
      <c r="M42" s="1" t="s">
        <v>1</v>
      </c>
      <c r="N42" s="1">
        <v>45.79</v>
      </c>
      <c r="O42" s="3">
        <f t="shared" si="42"/>
        <v>492.88355999999999</v>
      </c>
      <c r="P42" s="2">
        <v>5.95</v>
      </c>
      <c r="Q42" s="3">
        <f t="shared" si="43"/>
        <v>64.0458</v>
      </c>
      <c r="R42" s="15">
        <f t="shared" si="44"/>
        <v>556.92935999999997</v>
      </c>
      <c r="S42" s="14">
        <v>1</v>
      </c>
    </row>
    <row r="43" spans="1:19" ht="16.5" customHeigh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27"/>
      <c r="K43" s="41"/>
      <c r="L43" s="41"/>
      <c r="M43" s="41"/>
      <c r="N43" s="41"/>
      <c r="O43" s="41"/>
      <c r="P43" s="41"/>
      <c r="Q43" s="41"/>
      <c r="R43" s="41"/>
      <c r="S43" s="41"/>
    </row>
    <row r="44" spans="1:19" ht="16.5" x14ac:dyDescent="0.25">
      <c r="A44" s="41" t="s">
        <v>16</v>
      </c>
      <c r="B44" s="7">
        <v>1901</v>
      </c>
      <c r="C44" s="1" t="s">
        <v>0</v>
      </c>
      <c r="D44" s="1">
        <v>70.81</v>
      </c>
      <c r="E44" s="3">
        <f t="shared" ref="E44:E47" si="47">D44*10.764</f>
        <v>762.19884000000002</v>
      </c>
      <c r="F44" s="2">
        <v>3.53</v>
      </c>
      <c r="G44" s="3">
        <f t="shared" ref="G44:G47" si="48">F44*10.764</f>
        <v>37.996919999999996</v>
      </c>
      <c r="H44" s="15">
        <f>E44+G44</f>
        <v>800.19576000000006</v>
      </c>
      <c r="I44" s="14">
        <v>1</v>
      </c>
      <c r="J44" s="27"/>
      <c r="K44" s="41" t="s">
        <v>16</v>
      </c>
      <c r="L44" s="7">
        <v>1901</v>
      </c>
      <c r="M44" s="1" t="s">
        <v>0</v>
      </c>
      <c r="N44" s="1">
        <v>70.86</v>
      </c>
      <c r="O44" s="3">
        <f t="shared" ref="O44:O47" si="49">N44*10.764</f>
        <v>762.73703999999998</v>
      </c>
      <c r="P44" s="2">
        <v>3.71</v>
      </c>
      <c r="Q44" s="3">
        <f t="shared" ref="Q44:Q47" si="50">P44*10.764</f>
        <v>39.934439999999995</v>
      </c>
      <c r="R44" s="15">
        <f t="shared" ref="R44:R47" si="51">O44+Q44</f>
        <v>802.67147999999997</v>
      </c>
      <c r="S44" s="14">
        <v>1</v>
      </c>
    </row>
    <row r="45" spans="1:19" ht="16.5" x14ac:dyDescent="0.25">
      <c r="A45" s="41"/>
      <c r="B45" s="7">
        <v>1902</v>
      </c>
      <c r="C45" s="1" t="s">
        <v>0</v>
      </c>
      <c r="D45" s="1">
        <v>64.989999999999995</v>
      </c>
      <c r="E45" s="3">
        <f t="shared" si="47"/>
        <v>699.55235999999991</v>
      </c>
      <c r="F45" s="2">
        <v>6.42</v>
      </c>
      <c r="G45" s="3">
        <f t="shared" si="48"/>
        <v>69.104879999999994</v>
      </c>
      <c r="H45" s="15">
        <f>E45+G45</f>
        <v>768.65723999999989</v>
      </c>
      <c r="I45" s="14">
        <v>1</v>
      </c>
      <c r="J45" s="27"/>
      <c r="K45" s="41"/>
      <c r="L45" s="7">
        <v>1902</v>
      </c>
      <c r="M45" s="1" t="s">
        <v>0</v>
      </c>
      <c r="N45" s="1">
        <v>65.98</v>
      </c>
      <c r="O45" s="3">
        <f t="shared" si="49"/>
        <v>710.20871999999997</v>
      </c>
      <c r="P45" s="2">
        <v>6.61</v>
      </c>
      <c r="Q45" s="3">
        <f t="shared" si="50"/>
        <v>71.150040000000004</v>
      </c>
      <c r="R45" s="15">
        <f t="shared" si="51"/>
        <v>781.35875999999996</v>
      </c>
      <c r="S45" s="14">
        <v>1</v>
      </c>
    </row>
    <row r="46" spans="1:19" ht="16.5" x14ac:dyDescent="0.25">
      <c r="A46" s="41"/>
      <c r="B46" s="7">
        <v>1903</v>
      </c>
      <c r="C46" s="1" t="s">
        <v>0</v>
      </c>
      <c r="D46" s="1">
        <v>63.66</v>
      </c>
      <c r="E46" s="3">
        <f t="shared" si="47"/>
        <v>685.23623999999995</v>
      </c>
      <c r="F46" s="2">
        <v>6.59</v>
      </c>
      <c r="G46" s="3">
        <f t="shared" si="48"/>
        <v>70.934759999999997</v>
      </c>
      <c r="H46" s="15">
        <f>E46+G46</f>
        <v>756.17099999999994</v>
      </c>
      <c r="I46" s="14">
        <v>1</v>
      </c>
      <c r="J46" s="27"/>
      <c r="K46" s="41"/>
      <c r="L46" s="7">
        <v>1903</v>
      </c>
      <c r="M46" s="1" t="s">
        <v>0</v>
      </c>
      <c r="N46" s="1">
        <v>63.56</v>
      </c>
      <c r="O46" s="3">
        <f t="shared" si="49"/>
        <v>684.15984000000003</v>
      </c>
      <c r="P46" s="2">
        <v>6.9</v>
      </c>
      <c r="Q46" s="3">
        <f t="shared" si="50"/>
        <v>74.271599999999992</v>
      </c>
      <c r="R46" s="15">
        <f t="shared" si="51"/>
        <v>758.43144000000007</v>
      </c>
      <c r="S46" s="14">
        <v>1</v>
      </c>
    </row>
    <row r="47" spans="1:19" ht="16.5" x14ac:dyDescent="0.25">
      <c r="A47" s="41"/>
      <c r="B47" s="7">
        <v>1904</v>
      </c>
      <c r="C47" s="1" t="s">
        <v>1</v>
      </c>
      <c r="D47" s="1">
        <v>45.96</v>
      </c>
      <c r="E47" s="3">
        <f t="shared" si="47"/>
        <v>494.71343999999999</v>
      </c>
      <c r="F47" s="2">
        <v>5.95</v>
      </c>
      <c r="G47" s="3">
        <f t="shared" si="48"/>
        <v>64.0458</v>
      </c>
      <c r="H47" s="15">
        <f>E47+G47</f>
        <v>558.75923999999998</v>
      </c>
      <c r="I47" s="14">
        <v>1</v>
      </c>
      <c r="J47" s="27"/>
      <c r="K47" s="41"/>
      <c r="L47" s="7">
        <v>1904</v>
      </c>
      <c r="M47" s="1" t="s">
        <v>1</v>
      </c>
      <c r="N47" s="1">
        <v>45.79</v>
      </c>
      <c r="O47" s="3">
        <f t="shared" si="49"/>
        <v>492.88355999999999</v>
      </c>
      <c r="P47" s="2">
        <v>5.95</v>
      </c>
      <c r="Q47" s="3">
        <f t="shared" si="50"/>
        <v>64.0458</v>
      </c>
      <c r="R47" s="15">
        <f t="shared" si="51"/>
        <v>556.92935999999997</v>
      </c>
      <c r="S47" s="14">
        <v>1</v>
      </c>
    </row>
    <row r="48" spans="1:19" ht="16.5" customHeigh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27"/>
      <c r="K48" s="41"/>
      <c r="L48" s="41"/>
      <c r="M48" s="41"/>
      <c r="N48" s="41"/>
      <c r="O48" s="41"/>
      <c r="P48" s="41"/>
      <c r="Q48" s="41"/>
      <c r="R48" s="41"/>
      <c r="S48" s="41"/>
    </row>
    <row r="49" spans="1:19" ht="16.5" x14ac:dyDescent="0.25">
      <c r="A49" s="41" t="s">
        <v>17</v>
      </c>
      <c r="B49" s="7">
        <v>2001</v>
      </c>
      <c r="C49" s="1" t="s">
        <v>0</v>
      </c>
      <c r="D49" s="1">
        <v>70.81</v>
      </c>
      <c r="E49" s="3">
        <f t="shared" ref="E49:E52" si="52">D49*10.764</f>
        <v>762.19884000000002</v>
      </c>
      <c r="F49" s="2">
        <v>3.53</v>
      </c>
      <c r="G49" s="3">
        <f t="shared" ref="G49:G52" si="53">F49*10.764</f>
        <v>37.996919999999996</v>
      </c>
      <c r="H49" s="15">
        <f>E49+G49</f>
        <v>800.19576000000006</v>
      </c>
      <c r="I49" s="14">
        <v>1</v>
      </c>
      <c r="J49" s="27"/>
      <c r="K49" s="41" t="s">
        <v>17</v>
      </c>
      <c r="L49" s="7">
        <v>2001</v>
      </c>
      <c r="M49" s="1" t="s">
        <v>0</v>
      </c>
      <c r="N49" s="1">
        <v>70.86</v>
      </c>
      <c r="O49" s="3">
        <f t="shared" ref="O49:O52" si="54">N49*10.764</f>
        <v>762.73703999999998</v>
      </c>
      <c r="P49" s="2">
        <v>3.71</v>
      </c>
      <c r="Q49" s="3">
        <f t="shared" ref="Q49:Q52" si="55">P49*10.764</f>
        <v>39.934439999999995</v>
      </c>
      <c r="R49" s="15">
        <f t="shared" ref="R49:R52" si="56">O49+Q49</f>
        <v>802.67147999999997</v>
      </c>
      <c r="S49" s="14">
        <v>1</v>
      </c>
    </row>
    <row r="50" spans="1:19" ht="16.5" x14ac:dyDescent="0.25">
      <c r="A50" s="41"/>
      <c r="B50" s="7">
        <v>2002</v>
      </c>
      <c r="C50" s="1" t="s">
        <v>0</v>
      </c>
      <c r="D50" s="1">
        <v>64.989999999999995</v>
      </c>
      <c r="E50" s="3">
        <f t="shared" si="52"/>
        <v>699.55235999999991</v>
      </c>
      <c r="F50" s="2">
        <v>6.42</v>
      </c>
      <c r="G50" s="3">
        <f t="shared" si="53"/>
        <v>69.104879999999994</v>
      </c>
      <c r="H50" s="15">
        <f>E50+G50</f>
        <v>768.65723999999989</v>
      </c>
      <c r="I50" s="14">
        <v>1</v>
      </c>
      <c r="J50" s="27"/>
      <c r="K50" s="41"/>
      <c r="L50" s="7">
        <v>2002</v>
      </c>
      <c r="M50" s="1" t="s">
        <v>0</v>
      </c>
      <c r="N50" s="1">
        <v>65.98</v>
      </c>
      <c r="O50" s="3">
        <f t="shared" si="54"/>
        <v>710.20871999999997</v>
      </c>
      <c r="P50" s="2">
        <v>6.61</v>
      </c>
      <c r="Q50" s="3">
        <f t="shared" si="55"/>
        <v>71.150040000000004</v>
      </c>
      <c r="R50" s="15">
        <f t="shared" si="56"/>
        <v>781.35875999999996</v>
      </c>
      <c r="S50" s="14">
        <v>1</v>
      </c>
    </row>
    <row r="51" spans="1:19" ht="16.5" x14ac:dyDescent="0.25">
      <c r="A51" s="41"/>
      <c r="B51" s="7">
        <v>2003</v>
      </c>
      <c r="C51" s="1" t="s">
        <v>0</v>
      </c>
      <c r="D51" s="1">
        <v>63.66</v>
      </c>
      <c r="E51" s="3">
        <f t="shared" si="52"/>
        <v>685.23623999999995</v>
      </c>
      <c r="F51" s="2">
        <v>6.59</v>
      </c>
      <c r="G51" s="3">
        <f t="shared" si="53"/>
        <v>70.934759999999997</v>
      </c>
      <c r="H51" s="15">
        <f>E51+G51</f>
        <v>756.17099999999994</v>
      </c>
      <c r="I51" s="14">
        <v>1</v>
      </c>
      <c r="J51" s="27"/>
      <c r="K51" s="41"/>
      <c r="L51" s="7">
        <v>2003</v>
      </c>
      <c r="M51" s="1" t="s">
        <v>0</v>
      </c>
      <c r="N51" s="1">
        <v>63.56</v>
      </c>
      <c r="O51" s="3">
        <f t="shared" si="54"/>
        <v>684.15984000000003</v>
      </c>
      <c r="P51" s="2">
        <v>6.9</v>
      </c>
      <c r="Q51" s="3">
        <f t="shared" si="55"/>
        <v>74.271599999999992</v>
      </c>
      <c r="R51" s="15">
        <f t="shared" si="56"/>
        <v>758.43144000000007</v>
      </c>
      <c r="S51" s="14">
        <v>1</v>
      </c>
    </row>
    <row r="52" spans="1:19" ht="16.5" x14ac:dyDescent="0.25">
      <c r="A52" s="41"/>
      <c r="B52" s="7">
        <v>2004</v>
      </c>
      <c r="C52" s="1" t="s">
        <v>1</v>
      </c>
      <c r="D52" s="1">
        <v>45.96</v>
      </c>
      <c r="E52" s="3">
        <f t="shared" si="52"/>
        <v>494.71343999999999</v>
      </c>
      <c r="F52" s="2">
        <v>5.95</v>
      </c>
      <c r="G52" s="3">
        <f t="shared" si="53"/>
        <v>64.0458</v>
      </c>
      <c r="H52" s="15">
        <f>E52+G52</f>
        <v>558.75923999999998</v>
      </c>
      <c r="I52" s="14">
        <v>1</v>
      </c>
      <c r="J52" s="27"/>
      <c r="K52" s="41"/>
      <c r="L52" s="7">
        <v>2004</v>
      </c>
      <c r="M52" s="1" t="s">
        <v>1</v>
      </c>
      <c r="N52" s="1">
        <v>45.79</v>
      </c>
      <c r="O52" s="3">
        <f t="shared" si="54"/>
        <v>492.88355999999999</v>
      </c>
      <c r="P52" s="2">
        <v>5.95</v>
      </c>
      <c r="Q52" s="3">
        <f t="shared" si="55"/>
        <v>64.0458</v>
      </c>
      <c r="R52" s="15">
        <f t="shared" si="56"/>
        <v>556.92935999999997</v>
      </c>
      <c r="S52" s="14">
        <v>1</v>
      </c>
    </row>
    <row r="53" spans="1:19" ht="16.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27"/>
      <c r="K53" s="41"/>
      <c r="L53" s="41"/>
      <c r="M53" s="41"/>
      <c r="N53" s="41"/>
      <c r="O53" s="41"/>
      <c r="P53" s="41"/>
      <c r="Q53" s="41"/>
      <c r="R53" s="41"/>
      <c r="S53" s="41"/>
    </row>
    <row r="54" spans="1:19" ht="16.5" x14ac:dyDescent="0.25">
      <c r="A54" s="41" t="s">
        <v>18</v>
      </c>
      <c r="B54" s="7">
        <v>2101</v>
      </c>
      <c r="C54" s="1" t="s">
        <v>0</v>
      </c>
      <c r="D54" s="1">
        <v>70.81</v>
      </c>
      <c r="E54" s="3">
        <f t="shared" ref="E54:E57" si="57">D54*10.764</f>
        <v>762.19884000000002</v>
      </c>
      <c r="F54" s="2">
        <v>3.53</v>
      </c>
      <c r="G54" s="3">
        <f t="shared" ref="G54:G57" si="58">F54*10.764</f>
        <v>37.996919999999996</v>
      </c>
      <c r="H54" s="15">
        <f>E54+G54</f>
        <v>800.19576000000006</v>
      </c>
      <c r="I54" s="14">
        <v>1</v>
      </c>
      <c r="J54" s="27"/>
      <c r="K54" s="41" t="s">
        <v>18</v>
      </c>
      <c r="L54" s="7">
        <v>2101</v>
      </c>
      <c r="M54" s="1" t="s">
        <v>0</v>
      </c>
      <c r="N54" s="1">
        <v>70.86</v>
      </c>
      <c r="O54" s="3">
        <f t="shared" ref="O54:O57" si="59">N54*10.764</f>
        <v>762.73703999999998</v>
      </c>
      <c r="P54" s="2">
        <v>3.71</v>
      </c>
      <c r="Q54" s="3">
        <f t="shared" ref="Q54:Q57" si="60">P54*10.764</f>
        <v>39.934439999999995</v>
      </c>
      <c r="R54" s="15">
        <f t="shared" ref="R54:R57" si="61">O54+Q54</f>
        <v>802.67147999999997</v>
      </c>
      <c r="S54" s="14">
        <v>1</v>
      </c>
    </row>
    <row r="55" spans="1:19" ht="16.5" x14ac:dyDescent="0.25">
      <c r="A55" s="41"/>
      <c r="B55" s="7">
        <v>2102</v>
      </c>
      <c r="C55" s="1" t="s">
        <v>0</v>
      </c>
      <c r="D55" s="1">
        <v>64.989999999999995</v>
      </c>
      <c r="E55" s="3">
        <f t="shared" si="57"/>
        <v>699.55235999999991</v>
      </c>
      <c r="F55" s="2">
        <v>6.42</v>
      </c>
      <c r="G55" s="3">
        <f t="shared" si="58"/>
        <v>69.104879999999994</v>
      </c>
      <c r="H55" s="15">
        <f>E55+G55</f>
        <v>768.65723999999989</v>
      </c>
      <c r="I55" s="14">
        <v>1</v>
      </c>
      <c r="J55" s="27"/>
      <c r="K55" s="41"/>
      <c r="L55" s="7">
        <v>2102</v>
      </c>
      <c r="M55" s="1" t="s">
        <v>0</v>
      </c>
      <c r="N55" s="1">
        <v>65.98</v>
      </c>
      <c r="O55" s="3">
        <f t="shared" si="59"/>
        <v>710.20871999999997</v>
      </c>
      <c r="P55" s="2">
        <v>6.61</v>
      </c>
      <c r="Q55" s="3">
        <f t="shared" si="60"/>
        <v>71.150040000000004</v>
      </c>
      <c r="R55" s="15">
        <f t="shared" si="61"/>
        <v>781.35875999999996</v>
      </c>
      <c r="S55" s="14">
        <v>1</v>
      </c>
    </row>
    <row r="56" spans="1:19" ht="16.5" x14ac:dyDescent="0.25">
      <c r="A56" s="41"/>
      <c r="B56" s="7">
        <v>2103</v>
      </c>
      <c r="C56" s="1" t="s">
        <v>0</v>
      </c>
      <c r="D56" s="1">
        <v>63.66</v>
      </c>
      <c r="E56" s="3">
        <f t="shared" si="57"/>
        <v>685.23623999999995</v>
      </c>
      <c r="F56" s="2">
        <v>6.59</v>
      </c>
      <c r="G56" s="3">
        <f t="shared" si="58"/>
        <v>70.934759999999997</v>
      </c>
      <c r="H56" s="15">
        <f>E56+G56</f>
        <v>756.17099999999994</v>
      </c>
      <c r="I56" s="14">
        <v>1</v>
      </c>
      <c r="J56" s="27"/>
      <c r="K56" s="41"/>
      <c r="L56" s="7">
        <v>2103</v>
      </c>
      <c r="M56" s="1" t="s">
        <v>0</v>
      </c>
      <c r="N56" s="1">
        <v>63.56</v>
      </c>
      <c r="O56" s="3">
        <f t="shared" si="59"/>
        <v>684.15984000000003</v>
      </c>
      <c r="P56" s="2">
        <v>6.9</v>
      </c>
      <c r="Q56" s="3">
        <f t="shared" si="60"/>
        <v>74.271599999999992</v>
      </c>
      <c r="R56" s="15">
        <f t="shared" si="61"/>
        <v>758.43144000000007</v>
      </c>
      <c r="S56" s="14">
        <v>1</v>
      </c>
    </row>
    <row r="57" spans="1:19" ht="16.5" x14ac:dyDescent="0.25">
      <c r="A57" s="41"/>
      <c r="B57" s="7">
        <v>2104</v>
      </c>
      <c r="C57" s="1" t="s">
        <v>1</v>
      </c>
      <c r="D57" s="1">
        <v>45.96</v>
      </c>
      <c r="E57" s="3">
        <f t="shared" si="57"/>
        <v>494.71343999999999</v>
      </c>
      <c r="F57" s="2">
        <v>5.95</v>
      </c>
      <c r="G57" s="3">
        <f t="shared" si="58"/>
        <v>64.0458</v>
      </c>
      <c r="H57" s="15">
        <f>E57+G57</f>
        <v>558.75923999999998</v>
      </c>
      <c r="I57" s="14">
        <v>1</v>
      </c>
      <c r="J57" s="27"/>
      <c r="K57" s="41"/>
      <c r="L57" s="7">
        <v>2104</v>
      </c>
      <c r="M57" s="1" t="s">
        <v>1</v>
      </c>
      <c r="N57" s="1">
        <v>45.79</v>
      </c>
      <c r="O57" s="3">
        <f t="shared" si="59"/>
        <v>492.88355999999999</v>
      </c>
      <c r="P57" s="2">
        <v>5.95</v>
      </c>
      <c r="Q57" s="3">
        <f t="shared" si="60"/>
        <v>64.0458</v>
      </c>
      <c r="R57" s="15">
        <f t="shared" si="61"/>
        <v>556.92935999999997</v>
      </c>
      <c r="S57" s="14">
        <v>1</v>
      </c>
    </row>
    <row r="58" spans="1:19" ht="16.5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27"/>
      <c r="K58" s="41"/>
      <c r="L58" s="41"/>
      <c r="M58" s="41"/>
      <c r="N58" s="41"/>
      <c r="O58" s="41"/>
      <c r="P58" s="41"/>
      <c r="Q58" s="41"/>
      <c r="R58" s="41"/>
      <c r="S58" s="41"/>
    </row>
    <row r="59" spans="1:19" ht="16.5" x14ac:dyDescent="0.25">
      <c r="A59" s="41" t="s">
        <v>19</v>
      </c>
      <c r="B59" s="7">
        <v>2201</v>
      </c>
      <c r="C59" s="1" t="s">
        <v>0</v>
      </c>
      <c r="D59" s="1">
        <v>70.81</v>
      </c>
      <c r="E59" s="3">
        <f t="shared" ref="E59:E62" si="62">D59*10.764</f>
        <v>762.19884000000002</v>
      </c>
      <c r="F59" s="2">
        <v>3.53</v>
      </c>
      <c r="G59" s="3">
        <f t="shared" ref="G59:G62" si="63">F59*10.764</f>
        <v>37.996919999999996</v>
      </c>
      <c r="H59" s="15">
        <f>E59+G59</f>
        <v>800.19576000000006</v>
      </c>
      <c r="I59" s="14">
        <v>1</v>
      </c>
      <c r="J59" s="27"/>
      <c r="K59" s="41" t="s">
        <v>19</v>
      </c>
      <c r="L59" s="7">
        <v>2201</v>
      </c>
      <c r="M59" s="1" t="s">
        <v>0</v>
      </c>
      <c r="N59" s="1">
        <v>70.86</v>
      </c>
      <c r="O59" s="3">
        <f t="shared" ref="O59:O62" si="64">N59*10.764</f>
        <v>762.73703999999998</v>
      </c>
      <c r="P59" s="2">
        <v>3.71</v>
      </c>
      <c r="Q59" s="3">
        <f t="shared" ref="Q59:Q62" si="65">P59*10.764</f>
        <v>39.934439999999995</v>
      </c>
      <c r="R59" s="15">
        <f t="shared" ref="R59:R62" si="66">O59+Q59</f>
        <v>802.67147999999997</v>
      </c>
      <c r="S59" s="14">
        <v>1</v>
      </c>
    </row>
    <row r="60" spans="1:19" ht="16.5" x14ac:dyDescent="0.25">
      <c r="A60" s="41"/>
      <c r="B60" s="7">
        <v>2202</v>
      </c>
      <c r="C60" s="1" t="s">
        <v>0</v>
      </c>
      <c r="D60" s="1">
        <v>64.989999999999995</v>
      </c>
      <c r="E60" s="3">
        <f t="shared" si="62"/>
        <v>699.55235999999991</v>
      </c>
      <c r="F60" s="2">
        <v>6.42</v>
      </c>
      <c r="G60" s="3">
        <f t="shared" si="63"/>
        <v>69.104879999999994</v>
      </c>
      <c r="H60" s="15">
        <f>E60+G60</f>
        <v>768.65723999999989</v>
      </c>
      <c r="I60" s="14">
        <v>1</v>
      </c>
      <c r="J60" s="27"/>
      <c r="K60" s="41"/>
      <c r="L60" s="7">
        <v>2202</v>
      </c>
      <c r="M60" s="1" t="s">
        <v>0</v>
      </c>
      <c r="N60" s="1">
        <v>65.98</v>
      </c>
      <c r="O60" s="3">
        <f t="shared" si="64"/>
        <v>710.20871999999997</v>
      </c>
      <c r="P60" s="2">
        <v>6.61</v>
      </c>
      <c r="Q60" s="3">
        <f t="shared" si="65"/>
        <v>71.150040000000004</v>
      </c>
      <c r="R60" s="15">
        <f t="shared" si="66"/>
        <v>781.35875999999996</v>
      </c>
      <c r="S60" s="14">
        <v>1</v>
      </c>
    </row>
    <row r="61" spans="1:19" ht="16.5" x14ac:dyDescent="0.25">
      <c r="A61" s="41"/>
      <c r="B61" s="7">
        <v>2203</v>
      </c>
      <c r="C61" s="1" t="s">
        <v>0</v>
      </c>
      <c r="D61" s="1">
        <v>63.66</v>
      </c>
      <c r="E61" s="3">
        <f t="shared" si="62"/>
        <v>685.23623999999995</v>
      </c>
      <c r="F61" s="2">
        <v>6.59</v>
      </c>
      <c r="G61" s="3">
        <f t="shared" si="63"/>
        <v>70.934759999999997</v>
      </c>
      <c r="H61" s="15">
        <f>E61+G61</f>
        <v>756.17099999999994</v>
      </c>
      <c r="I61" s="14">
        <v>1</v>
      </c>
      <c r="J61" s="27"/>
      <c r="K61" s="41"/>
      <c r="L61" s="7">
        <v>2203</v>
      </c>
      <c r="M61" s="1" t="s">
        <v>0</v>
      </c>
      <c r="N61" s="1">
        <v>63.56</v>
      </c>
      <c r="O61" s="3">
        <f t="shared" si="64"/>
        <v>684.15984000000003</v>
      </c>
      <c r="P61" s="2">
        <v>6.9</v>
      </c>
      <c r="Q61" s="3">
        <f t="shared" si="65"/>
        <v>74.271599999999992</v>
      </c>
      <c r="R61" s="15">
        <f t="shared" si="66"/>
        <v>758.43144000000007</v>
      </c>
      <c r="S61" s="14">
        <v>1</v>
      </c>
    </row>
    <row r="62" spans="1:19" ht="16.5" x14ac:dyDescent="0.25">
      <c r="A62" s="41"/>
      <c r="B62" s="7">
        <v>2204</v>
      </c>
      <c r="C62" s="1" t="s">
        <v>1</v>
      </c>
      <c r="D62" s="1">
        <v>45.96</v>
      </c>
      <c r="E62" s="3">
        <f t="shared" si="62"/>
        <v>494.71343999999999</v>
      </c>
      <c r="F62" s="2">
        <v>5.95</v>
      </c>
      <c r="G62" s="3">
        <f t="shared" si="63"/>
        <v>64.0458</v>
      </c>
      <c r="H62" s="15">
        <f>E62+G62</f>
        <v>558.75923999999998</v>
      </c>
      <c r="I62" s="14">
        <v>1</v>
      </c>
      <c r="J62" s="27"/>
      <c r="K62" s="41"/>
      <c r="L62" s="7">
        <v>2204</v>
      </c>
      <c r="M62" s="1" t="s">
        <v>1</v>
      </c>
      <c r="N62" s="1">
        <v>45.79</v>
      </c>
      <c r="O62" s="3">
        <f t="shared" si="64"/>
        <v>492.88355999999999</v>
      </c>
      <c r="P62" s="2">
        <v>5.95</v>
      </c>
      <c r="Q62" s="3">
        <f t="shared" si="65"/>
        <v>64.0458</v>
      </c>
      <c r="R62" s="15">
        <f t="shared" si="66"/>
        <v>556.92935999999997</v>
      </c>
      <c r="S62" s="14">
        <v>1</v>
      </c>
    </row>
    <row r="63" spans="1:19" ht="16.5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27"/>
      <c r="K63" s="41"/>
      <c r="L63" s="41"/>
      <c r="M63" s="41"/>
      <c r="N63" s="41"/>
      <c r="O63" s="41"/>
      <c r="P63" s="41"/>
      <c r="Q63" s="41"/>
      <c r="R63" s="41"/>
      <c r="S63" s="41"/>
    </row>
    <row r="64" spans="1:19" ht="16.5" x14ac:dyDescent="0.25">
      <c r="A64" s="41" t="s">
        <v>20</v>
      </c>
      <c r="B64" s="7">
        <v>2301</v>
      </c>
      <c r="C64" s="1" t="s">
        <v>0</v>
      </c>
      <c r="D64" s="1">
        <v>70.81</v>
      </c>
      <c r="E64" s="3">
        <f t="shared" ref="E64:E67" si="67">D64*10.764</f>
        <v>762.19884000000002</v>
      </c>
      <c r="F64" s="2">
        <v>3.53</v>
      </c>
      <c r="G64" s="3">
        <f t="shared" ref="G64:G67" si="68">F64*10.764</f>
        <v>37.996919999999996</v>
      </c>
      <c r="H64" s="15">
        <f>E64+G64</f>
        <v>800.19576000000006</v>
      </c>
      <c r="I64" s="14">
        <v>1</v>
      </c>
      <c r="J64" s="27"/>
      <c r="K64" s="41" t="s">
        <v>20</v>
      </c>
      <c r="L64" s="7">
        <v>2301</v>
      </c>
      <c r="M64" s="1" t="s">
        <v>0</v>
      </c>
      <c r="N64" s="1">
        <v>70.86</v>
      </c>
      <c r="O64" s="3">
        <f t="shared" ref="O64:O67" si="69">N64*10.764</f>
        <v>762.73703999999998</v>
      </c>
      <c r="P64" s="2">
        <v>3.71</v>
      </c>
      <c r="Q64" s="3">
        <f t="shared" ref="Q64:Q67" si="70">P64*10.764</f>
        <v>39.934439999999995</v>
      </c>
      <c r="R64" s="15">
        <f t="shared" ref="R64:R67" si="71">O64+Q64</f>
        <v>802.67147999999997</v>
      </c>
      <c r="S64" s="14">
        <v>1</v>
      </c>
    </row>
    <row r="65" spans="1:19" ht="16.5" x14ac:dyDescent="0.25">
      <c r="A65" s="41"/>
      <c r="B65" s="7">
        <v>2302</v>
      </c>
      <c r="C65" s="1" t="s">
        <v>0</v>
      </c>
      <c r="D65" s="1">
        <v>64.989999999999995</v>
      </c>
      <c r="E65" s="3">
        <f t="shared" si="67"/>
        <v>699.55235999999991</v>
      </c>
      <c r="F65" s="2">
        <v>6.42</v>
      </c>
      <c r="G65" s="3">
        <f t="shared" si="68"/>
        <v>69.104879999999994</v>
      </c>
      <c r="H65" s="15">
        <f>E65+G65</f>
        <v>768.65723999999989</v>
      </c>
      <c r="I65" s="14">
        <v>1</v>
      </c>
      <c r="J65" s="27"/>
      <c r="K65" s="41"/>
      <c r="L65" s="7">
        <v>2302</v>
      </c>
      <c r="M65" s="1" t="s">
        <v>0</v>
      </c>
      <c r="N65" s="1">
        <v>65.98</v>
      </c>
      <c r="O65" s="3">
        <f t="shared" si="69"/>
        <v>710.20871999999997</v>
      </c>
      <c r="P65" s="2">
        <v>6.61</v>
      </c>
      <c r="Q65" s="3">
        <f t="shared" si="70"/>
        <v>71.150040000000004</v>
      </c>
      <c r="R65" s="15">
        <f t="shared" si="71"/>
        <v>781.35875999999996</v>
      </c>
      <c r="S65" s="14">
        <v>1</v>
      </c>
    </row>
    <row r="66" spans="1:19" ht="16.5" x14ac:dyDescent="0.25">
      <c r="A66" s="41"/>
      <c r="B66" s="7">
        <v>2303</v>
      </c>
      <c r="C66" s="1" t="s">
        <v>0</v>
      </c>
      <c r="D66" s="1">
        <v>63.66</v>
      </c>
      <c r="E66" s="3">
        <f t="shared" si="67"/>
        <v>685.23623999999995</v>
      </c>
      <c r="F66" s="2">
        <v>6.59</v>
      </c>
      <c r="G66" s="3">
        <f t="shared" si="68"/>
        <v>70.934759999999997</v>
      </c>
      <c r="H66" s="15">
        <f>E66+G66</f>
        <v>756.17099999999994</v>
      </c>
      <c r="I66" s="14">
        <v>1</v>
      </c>
      <c r="J66" s="27"/>
      <c r="K66" s="41"/>
      <c r="L66" s="7">
        <v>2303</v>
      </c>
      <c r="M66" s="1" t="s">
        <v>0</v>
      </c>
      <c r="N66" s="1">
        <v>63.56</v>
      </c>
      <c r="O66" s="3">
        <f t="shared" si="69"/>
        <v>684.15984000000003</v>
      </c>
      <c r="P66" s="2">
        <v>6.9</v>
      </c>
      <c r="Q66" s="3">
        <f t="shared" si="70"/>
        <v>74.271599999999992</v>
      </c>
      <c r="R66" s="15">
        <f t="shared" si="71"/>
        <v>758.43144000000007</v>
      </c>
      <c r="S66" s="14">
        <v>1</v>
      </c>
    </row>
    <row r="67" spans="1:19" ht="16.5" x14ac:dyDescent="0.25">
      <c r="A67" s="41"/>
      <c r="B67" s="7">
        <v>2304</v>
      </c>
      <c r="C67" s="1" t="s">
        <v>1</v>
      </c>
      <c r="D67" s="1">
        <v>45.96</v>
      </c>
      <c r="E67" s="3">
        <f t="shared" si="67"/>
        <v>494.71343999999999</v>
      </c>
      <c r="F67" s="2">
        <v>5.95</v>
      </c>
      <c r="G67" s="3">
        <f t="shared" si="68"/>
        <v>64.0458</v>
      </c>
      <c r="H67" s="15">
        <f>E67+G67</f>
        <v>558.75923999999998</v>
      </c>
      <c r="I67" s="14">
        <v>1</v>
      </c>
      <c r="J67" s="27"/>
      <c r="K67" s="41"/>
      <c r="L67" s="7">
        <v>2304</v>
      </c>
      <c r="M67" s="1" t="s">
        <v>1</v>
      </c>
      <c r="N67" s="1">
        <v>45.79</v>
      </c>
      <c r="O67" s="3">
        <f t="shared" si="69"/>
        <v>492.88355999999999</v>
      </c>
      <c r="P67" s="2">
        <v>5.95</v>
      </c>
      <c r="Q67" s="3">
        <f t="shared" si="70"/>
        <v>64.0458</v>
      </c>
      <c r="R67" s="15">
        <f t="shared" si="71"/>
        <v>556.92935999999997</v>
      </c>
      <c r="S67" s="14">
        <v>1</v>
      </c>
    </row>
    <row r="68" spans="1:19" ht="16.5" customHeight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27"/>
      <c r="K68" s="41"/>
      <c r="L68" s="41"/>
      <c r="M68" s="41"/>
      <c r="N68" s="41"/>
      <c r="O68" s="41"/>
      <c r="P68" s="41"/>
      <c r="Q68" s="41"/>
      <c r="R68" s="41"/>
      <c r="S68" s="41"/>
    </row>
    <row r="69" spans="1:19" ht="16.5" x14ac:dyDescent="0.25">
      <c r="A69" s="41" t="s">
        <v>21</v>
      </c>
      <c r="B69" s="7">
        <v>2401</v>
      </c>
      <c r="C69" s="1" t="s">
        <v>0</v>
      </c>
      <c r="D69" s="1">
        <v>70.81</v>
      </c>
      <c r="E69" s="3">
        <f t="shared" ref="E69:E72" si="72">D69*10.764</f>
        <v>762.19884000000002</v>
      </c>
      <c r="F69" s="2">
        <v>3.53</v>
      </c>
      <c r="G69" s="3">
        <f t="shared" ref="G69:G72" si="73">F69*10.764</f>
        <v>37.996919999999996</v>
      </c>
      <c r="H69" s="15">
        <f>E69+G69</f>
        <v>800.19576000000006</v>
      </c>
      <c r="I69" s="14">
        <v>1</v>
      </c>
      <c r="J69" s="27"/>
      <c r="K69" s="41" t="s">
        <v>21</v>
      </c>
      <c r="L69" s="7">
        <v>2401</v>
      </c>
      <c r="M69" s="1" t="s">
        <v>0</v>
      </c>
      <c r="N69" s="1">
        <v>70.86</v>
      </c>
      <c r="O69" s="3">
        <f t="shared" ref="O69:O72" si="74">N69*10.764</f>
        <v>762.73703999999998</v>
      </c>
      <c r="P69" s="2">
        <v>3.71</v>
      </c>
      <c r="Q69" s="3">
        <f t="shared" ref="Q69:Q72" si="75">P69*10.764</f>
        <v>39.934439999999995</v>
      </c>
      <c r="R69" s="15">
        <f t="shared" ref="R69:R72" si="76">O69+Q69</f>
        <v>802.67147999999997</v>
      </c>
      <c r="S69" s="14">
        <v>1</v>
      </c>
    </row>
    <row r="70" spans="1:19" ht="16.5" x14ac:dyDescent="0.25">
      <c r="A70" s="41"/>
      <c r="B70" s="7">
        <v>2402</v>
      </c>
      <c r="C70" s="1" t="s">
        <v>0</v>
      </c>
      <c r="D70" s="1">
        <v>64.989999999999995</v>
      </c>
      <c r="E70" s="3">
        <f t="shared" si="72"/>
        <v>699.55235999999991</v>
      </c>
      <c r="F70" s="2">
        <v>6.42</v>
      </c>
      <c r="G70" s="3">
        <f t="shared" si="73"/>
        <v>69.104879999999994</v>
      </c>
      <c r="H70" s="15">
        <f>E70+G70</f>
        <v>768.65723999999989</v>
      </c>
      <c r="I70" s="14">
        <v>1</v>
      </c>
      <c r="J70" s="27"/>
      <c r="K70" s="41"/>
      <c r="L70" s="7">
        <v>2402</v>
      </c>
      <c r="M70" s="1" t="s">
        <v>0</v>
      </c>
      <c r="N70" s="1">
        <v>65.98</v>
      </c>
      <c r="O70" s="3">
        <f t="shared" si="74"/>
        <v>710.20871999999997</v>
      </c>
      <c r="P70" s="2">
        <v>6.61</v>
      </c>
      <c r="Q70" s="3">
        <f t="shared" si="75"/>
        <v>71.150040000000004</v>
      </c>
      <c r="R70" s="15">
        <f t="shared" si="76"/>
        <v>781.35875999999996</v>
      </c>
      <c r="S70" s="14">
        <v>1</v>
      </c>
    </row>
    <row r="71" spans="1:19" ht="16.5" x14ac:dyDescent="0.25">
      <c r="A71" s="41"/>
      <c r="B71" s="7">
        <v>2403</v>
      </c>
      <c r="C71" s="1" t="s">
        <v>0</v>
      </c>
      <c r="D71" s="1">
        <v>63.66</v>
      </c>
      <c r="E71" s="3">
        <f t="shared" si="72"/>
        <v>685.23623999999995</v>
      </c>
      <c r="F71" s="2">
        <v>6.59</v>
      </c>
      <c r="G71" s="3">
        <f t="shared" si="73"/>
        <v>70.934759999999997</v>
      </c>
      <c r="H71" s="15">
        <f>E71+G71</f>
        <v>756.17099999999994</v>
      </c>
      <c r="I71" s="14">
        <v>1</v>
      </c>
      <c r="J71" s="27"/>
      <c r="K71" s="41"/>
      <c r="L71" s="7">
        <v>2403</v>
      </c>
      <c r="M71" s="1" t="s">
        <v>0</v>
      </c>
      <c r="N71" s="1">
        <v>63.56</v>
      </c>
      <c r="O71" s="3">
        <f t="shared" si="74"/>
        <v>684.15984000000003</v>
      </c>
      <c r="P71" s="2">
        <v>6.9</v>
      </c>
      <c r="Q71" s="3">
        <f t="shared" si="75"/>
        <v>74.271599999999992</v>
      </c>
      <c r="R71" s="15">
        <f t="shared" si="76"/>
        <v>758.43144000000007</v>
      </c>
      <c r="S71" s="14">
        <v>1</v>
      </c>
    </row>
    <row r="72" spans="1:19" ht="16.5" x14ac:dyDescent="0.25">
      <c r="A72" s="41"/>
      <c r="B72" s="7">
        <v>2404</v>
      </c>
      <c r="C72" s="1" t="s">
        <v>1</v>
      </c>
      <c r="D72" s="1">
        <v>45.96</v>
      </c>
      <c r="E72" s="3">
        <f t="shared" si="72"/>
        <v>494.71343999999999</v>
      </c>
      <c r="F72" s="2">
        <v>5.95</v>
      </c>
      <c r="G72" s="3">
        <f t="shared" si="73"/>
        <v>64.0458</v>
      </c>
      <c r="H72" s="15">
        <f>E72+G72</f>
        <v>558.75923999999998</v>
      </c>
      <c r="I72" s="14">
        <v>1</v>
      </c>
      <c r="J72" s="27"/>
      <c r="K72" s="41"/>
      <c r="L72" s="7">
        <v>2404</v>
      </c>
      <c r="M72" s="1" t="s">
        <v>1</v>
      </c>
      <c r="N72" s="1">
        <v>45.79</v>
      </c>
      <c r="O72" s="3">
        <f t="shared" si="74"/>
        <v>492.88355999999999</v>
      </c>
      <c r="P72" s="2">
        <v>5.95</v>
      </c>
      <c r="Q72" s="3">
        <f t="shared" si="75"/>
        <v>64.0458</v>
      </c>
      <c r="R72" s="15">
        <f t="shared" si="76"/>
        <v>556.92935999999997</v>
      </c>
      <c r="S72" s="14">
        <v>1</v>
      </c>
    </row>
    <row r="73" spans="1:19" ht="16.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27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6.5" customHeight="1" x14ac:dyDescent="0.25">
      <c r="A74" s="41" t="s">
        <v>22</v>
      </c>
      <c r="B74" s="7">
        <v>2501</v>
      </c>
      <c r="C74" s="40" t="s">
        <v>40</v>
      </c>
      <c r="D74" s="40"/>
      <c r="E74" s="40"/>
      <c r="F74" s="40"/>
      <c r="G74" s="40"/>
      <c r="H74" s="40"/>
      <c r="I74" s="40"/>
      <c r="J74" s="27"/>
      <c r="K74" s="41" t="s">
        <v>22</v>
      </c>
      <c r="L74" s="7">
        <v>2501</v>
      </c>
      <c r="M74" s="40" t="s">
        <v>40</v>
      </c>
      <c r="N74" s="40"/>
      <c r="O74" s="40"/>
      <c r="P74" s="40"/>
      <c r="Q74" s="40"/>
      <c r="R74" s="40"/>
      <c r="S74" s="40"/>
    </row>
    <row r="75" spans="1:19" ht="16.5" x14ac:dyDescent="0.25">
      <c r="A75" s="41"/>
      <c r="B75" s="7">
        <v>2502</v>
      </c>
      <c r="C75" s="1" t="s">
        <v>0</v>
      </c>
      <c r="D75" s="1">
        <v>64.989999999999995</v>
      </c>
      <c r="E75" s="3">
        <f t="shared" ref="E75:E76" si="77">D75*10.764</f>
        <v>699.55235999999991</v>
      </c>
      <c r="F75" s="2">
        <v>6.42</v>
      </c>
      <c r="G75" s="3">
        <f t="shared" ref="G75:G76" si="78">F75*10.764</f>
        <v>69.104879999999994</v>
      </c>
      <c r="H75" s="15">
        <f>E75+G75</f>
        <v>768.65723999999989</v>
      </c>
      <c r="I75" s="14">
        <v>1</v>
      </c>
      <c r="J75" s="31"/>
      <c r="K75" s="41"/>
      <c r="L75" s="7">
        <v>2502</v>
      </c>
      <c r="M75" s="1" t="s">
        <v>0</v>
      </c>
      <c r="N75" s="1">
        <v>65.98</v>
      </c>
      <c r="O75" s="3">
        <f t="shared" ref="O75" si="79">N75*10.764</f>
        <v>710.20871999999997</v>
      </c>
      <c r="P75" s="2">
        <v>6.61</v>
      </c>
      <c r="Q75" s="3">
        <f t="shared" ref="Q75" si="80">P75*10.764</f>
        <v>71.150040000000004</v>
      </c>
      <c r="R75" s="15">
        <f t="shared" ref="R75" si="81">O75+Q75</f>
        <v>781.35875999999996</v>
      </c>
      <c r="S75" s="14">
        <v>1</v>
      </c>
    </row>
    <row r="76" spans="1:19" ht="16.5" x14ac:dyDescent="0.25">
      <c r="A76" s="41"/>
      <c r="B76" s="7">
        <v>2503</v>
      </c>
      <c r="C76" s="1" t="s">
        <v>0</v>
      </c>
      <c r="D76" s="1">
        <v>63.66</v>
      </c>
      <c r="E76" s="3">
        <f t="shared" si="77"/>
        <v>685.23623999999995</v>
      </c>
      <c r="F76" s="2">
        <v>6.59</v>
      </c>
      <c r="G76" s="3">
        <f t="shared" si="78"/>
        <v>70.934759999999997</v>
      </c>
      <c r="H76" s="15">
        <f>E76+G76</f>
        <v>756.17099999999994</v>
      </c>
      <c r="I76" s="14">
        <v>1</v>
      </c>
      <c r="J76" s="31"/>
      <c r="K76" s="41"/>
      <c r="L76" s="7">
        <v>2503</v>
      </c>
      <c r="M76" s="1" t="s">
        <v>0</v>
      </c>
      <c r="N76" s="1">
        <v>63.56</v>
      </c>
      <c r="O76" s="3">
        <f t="shared" ref="O76:O77" si="82">N76*10.764</f>
        <v>684.15984000000003</v>
      </c>
      <c r="P76" s="2">
        <v>6.9</v>
      </c>
      <c r="Q76" s="3">
        <f t="shared" ref="Q76:Q77" si="83">P76*10.764</f>
        <v>74.271599999999992</v>
      </c>
      <c r="R76" s="15">
        <f t="shared" ref="R76:R77" si="84">O76+Q76</f>
        <v>758.43144000000007</v>
      </c>
      <c r="S76" s="14">
        <v>1</v>
      </c>
    </row>
    <row r="77" spans="1:19" ht="16.5" x14ac:dyDescent="0.25">
      <c r="A77" s="41"/>
      <c r="B77" s="7">
        <v>2504</v>
      </c>
      <c r="C77" s="1" t="s">
        <v>1</v>
      </c>
      <c r="D77" s="1">
        <v>45.96</v>
      </c>
      <c r="E77" s="3">
        <f t="shared" ref="E77" si="85">D77*10.764</f>
        <v>494.71343999999999</v>
      </c>
      <c r="F77" s="2">
        <v>5.95</v>
      </c>
      <c r="G77" s="3">
        <f t="shared" ref="G77" si="86">F77*10.764</f>
        <v>64.0458</v>
      </c>
      <c r="H77" s="15">
        <f>E77+G77</f>
        <v>558.75923999999998</v>
      </c>
      <c r="I77" s="14">
        <v>1</v>
      </c>
      <c r="J77" s="27"/>
      <c r="K77" s="41"/>
      <c r="L77" s="7">
        <v>2504</v>
      </c>
      <c r="M77" s="1" t="s">
        <v>1</v>
      </c>
      <c r="N77" s="1">
        <v>45.79</v>
      </c>
      <c r="O77" s="3">
        <f t="shared" si="82"/>
        <v>492.88355999999999</v>
      </c>
      <c r="P77" s="2">
        <v>5.95</v>
      </c>
      <c r="Q77" s="3">
        <f t="shared" si="83"/>
        <v>64.0458</v>
      </c>
      <c r="R77" s="15">
        <f t="shared" si="84"/>
        <v>556.92935999999997</v>
      </c>
      <c r="S77" s="14">
        <v>1</v>
      </c>
    </row>
    <row r="78" spans="1:19" ht="16.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27"/>
      <c r="K78" s="41"/>
      <c r="L78" s="41"/>
      <c r="M78" s="41"/>
      <c r="N78" s="41"/>
      <c r="O78" s="41"/>
      <c r="P78" s="41"/>
      <c r="Q78" s="41"/>
      <c r="R78" s="41"/>
      <c r="S78" s="41"/>
    </row>
    <row r="79" spans="1:19" ht="16.5" x14ac:dyDescent="0.25">
      <c r="A79" s="41" t="s">
        <v>23</v>
      </c>
      <c r="B79" s="7">
        <v>2601</v>
      </c>
      <c r="C79" s="1" t="s">
        <v>0</v>
      </c>
      <c r="D79" s="1">
        <v>70.81</v>
      </c>
      <c r="E79" s="3">
        <f t="shared" ref="E79:E82" si="87">D79*10.764</f>
        <v>762.19884000000002</v>
      </c>
      <c r="F79" s="2">
        <v>3.53</v>
      </c>
      <c r="G79" s="3">
        <f t="shared" ref="G79:G82" si="88">F79*10.764</f>
        <v>37.996919999999996</v>
      </c>
      <c r="H79" s="15">
        <f>E79+G79</f>
        <v>800.19576000000006</v>
      </c>
      <c r="I79" s="14">
        <v>1</v>
      </c>
      <c r="J79" s="27"/>
      <c r="K79" s="41" t="s">
        <v>23</v>
      </c>
      <c r="L79" s="7">
        <v>2601</v>
      </c>
      <c r="M79" s="1" t="s">
        <v>0</v>
      </c>
      <c r="N79" s="1">
        <v>70.86</v>
      </c>
      <c r="O79" s="3">
        <f t="shared" ref="O79:O82" si="89">N79*10.764</f>
        <v>762.73703999999998</v>
      </c>
      <c r="P79" s="2">
        <v>3.71</v>
      </c>
      <c r="Q79" s="3">
        <f t="shared" ref="Q79:Q82" si="90">P79*10.764</f>
        <v>39.934439999999995</v>
      </c>
      <c r="R79" s="15">
        <f t="shared" ref="R79:R82" si="91">O79+Q79</f>
        <v>802.67147999999997</v>
      </c>
      <c r="S79" s="14">
        <v>1</v>
      </c>
    </row>
    <row r="80" spans="1:19" ht="16.5" x14ac:dyDescent="0.25">
      <c r="A80" s="41"/>
      <c r="B80" s="7">
        <v>2602</v>
      </c>
      <c r="C80" s="1" t="s">
        <v>0</v>
      </c>
      <c r="D80" s="1">
        <v>64.989999999999995</v>
      </c>
      <c r="E80" s="3">
        <f t="shared" si="87"/>
        <v>699.55235999999991</v>
      </c>
      <c r="F80" s="2">
        <v>6.42</v>
      </c>
      <c r="G80" s="3">
        <f t="shared" si="88"/>
        <v>69.104879999999994</v>
      </c>
      <c r="H80" s="15">
        <f>E80+G80</f>
        <v>768.65723999999989</v>
      </c>
      <c r="I80" s="14">
        <v>1</v>
      </c>
      <c r="J80" s="27"/>
      <c r="K80" s="41"/>
      <c r="L80" s="7">
        <v>2602</v>
      </c>
      <c r="M80" s="1" t="s">
        <v>0</v>
      </c>
      <c r="N80" s="1">
        <v>65.98</v>
      </c>
      <c r="O80" s="3">
        <f t="shared" si="89"/>
        <v>710.20871999999997</v>
      </c>
      <c r="P80" s="2">
        <v>6.61</v>
      </c>
      <c r="Q80" s="3">
        <f t="shared" si="90"/>
        <v>71.150040000000004</v>
      </c>
      <c r="R80" s="15">
        <f t="shared" si="91"/>
        <v>781.35875999999996</v>
      </c>
      <c r="S80" s="14">
        <v>1</v>
      </c>
    </row>
    <row r="81" spans="1:28" ht="16.5" x14ac:dyDescent="0.25">
      <c r="A81" s="41"/>
      <c r="B81" s="7">
        <v>2603</v>
      </c>
      <c r="C81" s="1" t="s">
        <v>0</v>
      </c>
      <c r="D81" s="1">
        <v>63.66</v>
      </c>
      <c r="E81" s="3">
        <f t="shared" si="87"/>
        <v>685.23623999999995</v>
      </c>
      <c r="F81" s="2">
        <v>6.59</v>
      </c>
      <c r="G81" s="3">
        <f t="shared" si="88"/>
        <v>70.934759999999997</v>
      </c>
      <c r="H81" s="15">
        <f>E81+G81</f>
        <v>756.17099999999994</v>
      </c>
      <c r="I81" s="14">
        <v>1</v>
      </c>
      <c r="J81" s="27"/>
      <c r="K81" s="41"/>
      <c r="L81" s="7">
        <v>2603</v>
      </c>
      <c r="M81" s="1" t="s">
        <v>0</v>
      </c>
      <c r="N81" s="1">
        <v>63.56</v>
      </c>
      <c r="O81" s="3">
        <f t="shared" si="89"/>
        <v>684.15984000000003</v>
      </c>
      <c r="P81" s="2">
        <v>6.9</v>
      </c>
      <c r="Q81" s="3">
        <f t="shared" si="90"/>
        <v>74.271599999999992</v>
      </c>
      <c r="R81" s="15">
        <f t="shared" si="91"/>
        <v>758.43144000000007</v>
      </c>
      <c r="S81" s="14">
        <v>1</v>
      </c>
    </row>
    <row r="82" spans="1:28" ht="16.5" x14ac:dyDescent="0.25">
      <c r="A82" s="41"/>
      <c r="B82" s="7">
        <v>2604</v>
      </c>
      <c r="C82" s="1" t="s">
        <v>1</v>
      </c>
      <c r="D82" s="1">
        <v>45.96</v>
      </c>
      <c r="E82" s="3">
        <f t="shared" si="87"/>
        <v>494.71343999999999</v>
      </c>
      <c r="F82" s="2">
        <v>5.95</v>
      </c>
      <c r="G82" s="3">
        <f t="shared" si="88"/>
        <v>64.0458</v>
      </c>
      <c r="H82" s="15">
        <f>E82+G82</f>
        <v>558.75923999999998</v>
      </c>
      <c r="I82" s="14">
        <v>1</v>
      </c>
      <c r="J82" s="27"/>
      <c r="K82" s="41"/>
      <c r="L82" s="7">
        <v>2604</v>
      </c>
      <c r="M82" s="1" t="s">
        <v>1</v>
      </c>
      <c r="N82" s="1">
        <v>45.79</v>
      </c>
      <c r="O82" s="3">
        <f t="shared" si="89"/>
        <v>492.88355999999999</v>
      </c>
      <c r="P82" s="2">
        <v>5.95</v>
      </c>
      <c r="Q82" s="3">
        <f t="shared" si="90"/>
        <v>64.0458</v>
      </c>
      <c r="R82" s="15">
        <f t="shared" si="91"/>
        <v>556.92935999999997</v>
      </c>
      <c r="S82" s="14">
        <v>1</v>
      </c>
    </row>
    <row r="83" spans="1:28" ht="16.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27"/>
      <c r="K83" s="41"/>
      <c r="L83" s="41"/>
      <c r="M83" s="41"/>
      <c r="N83" s="41"/>
      <c r="O83" s="41"/>
      <c r="P83" s="41"/>
      <c r="Q83" s="41"/>
      <c r="R83" s="41"/>
      <c r="S83" s="41"/>
      <c r="AB83" s="39"/>
    </row>
    <row r="84" spans="1:28" ht="16.5" x14ac:dyDescent="0.25">
      <c r="A84" s="41" t="s">
        <v>24</v>
      </c>
      <c r="B84" s="7">
        <v>2701</v>
      </c>
      <c r="C84" s="1" t="s">
        <v>0</v>
      </c>
      <c r="D84" s="1">
        <v>70.81</v>
      </c>
      <c r="E84" s="3">
        <f t="shared" ref="E84:E87" si="92">D84*10.764</f>
        <v>762.19884000000002</v>
      </c>
      <c r="F84" s="2">
        <v>3.53</v>
      </c>
      <c r="G84" s="3">
        <f t="shared" ref="G84:G87" si="93">F84*10.764</f>
        <v>37.996919999999996</v>
      </c>
      <c r="H84" s="15">
        <f>E84+G84</f>
        <v>800.19576000000006</v>
      </c>
      <c r="I84" s="14">
        <v>1</v>
      </c>
      <c r="J84" s="27"/>
      <c r="K84" s="41" t="s">
        <v>24</v>
      </c>
      <c r="L84" s="7">
        <v>2701</v>
      </c>
      <c r="M84" s="1" t="s">
        <v>0</v>
      </c>
      <c r="N84" s="1">
        <v>70.86</v>
      </c>
      <c r="O84" s="3">
        <f t="shared" ref="O84:O87" si="94">N84*10.764</f>
        <v>762.73703999999998</v>
      </c>
      <c r="P84" s="2">
        <v>3.71</v>
      </c>
      <c r="Q84" s="3">
        <f t="shared" ref="Q84:Q87" si="95">P84*10.764</f>
        <v>39.934439999999995</v>
      </c>
      <c r="R84" s="15">
        <f t="shared" ref="R84:R87" si="96">O84+Q84</f>
        <v>802.67147999999997</v>
      </c>
      <c r="S84" s="14">
        <v>1</v>
      </c>
    </row>
    <row r="85" spans="1:28" ht="16.5" x14ac:dyDescent="0.25">
      <c r="A85" s="41"/>
      <c r="B85" s="7">
        <v>2702</v>
      </c>
      <c r="C85" s="1" t="s">
        <v>0</v>
      </c>
      <c r="D85" s="1">
        <v>64.989999999999995</v>
      </c>
      <c r="E85" s="3">
        <f t="shared" si="92"/>
        <v>699.55235999999991</v>
      </c>
      <c r="F85" s="2">
        <v>6.42</v>
      </c>
      <c r="G85" s="3">
        <f t="shared" si="93"/>
        <v>69.104879999999994</v>
      </c>
      <c r="H85" s="15">
        <f>E85+G85</f>
        <v>768.65723999999989</v>
      </c>
      <c r="I85" s="14">
        <v>1</v>
      </c>
      <c r="J85" s="27"/>
      <c r="K85" s="41"/>
      <c r="L85" s="7">
        <v>2702</v>
      </c>
      <c r="M85" s="1" t="s">
        <v>0</v>
      </c>
      <c r="N85" s="1">
        <v>65.98</v>
      </c>
      <c r="O85" s="3">
        <f t="shared" si="94"/>
        <v>710.20871999999997</v>
      </c>
      <c r="P85" s="2">
        <v>6.61</v>
      </c>
      <c r="Q85" s="3">
        <f t="shared" si="95"/>
        <v>71.150040000000004</v>
      </c>
      <c r="R85" s="15">
        <f t="shared" si="96"/>
        <v>781.35875999999996</v>
      </c>
      <c r="S85" s="14">
        <v>1</v>
      </c>
    </row>
    <row r="86" spans="1:28" ht="16.5" x14ac:dyDescent="0.25">
      <c r="A86" s="41"/>
      <c r="B86" s="7">
        <v>2703</v>
      </c>
      <c r="C86" s="1" t="s">
        <v>0</v>
      </c>
      <c r="D86" s="1">
        <v>63.66</v>
      </c>
      <c r="E86" s="3">
        <f t="shared" si="92"/>
        <v>685.23623999999995</v>
      </c>
      <c r="F86" s="2">
        <v>6.59</v>
      </c>
      <c r="G86" s="3">
        <f t="shared" si="93"/>
        <v>70.934759999999997</v>
      </c>
      <c r="H86" s="15">
        <f>E86+G86</f>
        <v>756.17099999999994</v>
      </c>
      <c r="I86" s="14">
        <v>1</v>
      </c>
      <c r="J86" s="27"/>
      <c r="K86" s="41"/>
      <c r="L86" s="7">
        <v>2703</v>
      </c>
      <c r="M86" s="1" t="s">
        <v>0</v>
      </c>
      <c r="N86" s="1">
        <v>63.56</v>
      </c>
      <c r="O86" s="3">
        <f t="shared" si="94"/>
        <v>684.15984000000003</v>
      </c>
      <c r="P86" s="2">
        <v>6.9</v>
      </c>
      <c r="Q86" s="3">
        <f t="shared" si="95"/>
        <v>74.271599999999992</v>
      </c>
      <c r="R86" s="15">
        <f t="shared" si="96"/>
        <v>758.43144000000007</v>
      </c>
      <c r="S86" s="14">
        <v>1</v>
      </c>
    </row>
    <row r="87" spans="1:28" ht="16.5" x14ac:dyDescent="0.25">
      <c r="A87" s="41"/>
      <c r="B87" s="7">
        <v>2704</v>
      </c>
      <c r="C87" s="1" t="s">
        <v>1</v>
      </c>
      <c r="D87" s="1">
        <v>45.96</v>
      </c>
      <c r="E87" s="3">
        <f t="shared" si="92"/>
        <v>494.71343999999999</v>
      </c>
      <c r="F87" s="2">
        <v>5.95</v>
      </c>
      <c r="G87" s="3">
        <f t="shared" si="93"/>
        <v>64.0458</v>
      </c>
      <c r="H87" s="15">
        <f>E87+G87</f>
        <v>558.75923999999998</v>
      </c>
      <c r="I87" s="14">
        <v>1</v>
      </c>
      <c r="J87" s="27"/>
      <c r="K87" s="41"/>
      <c r="L87" s="7">
        <v>2704</v>
      </c>
      <c r="M87" s="1" t="s">
        <v>1</v>
      </c>
      <c r="N87" s="1">
        <v>45.79</v>
      </c>
      <c r="O87" s="3">
        <f t="shared" si="94"/>
        <v>492.88355999999999</v>
      </c>
      <c r="P87" s="2">
        <v>5.95</v>
      </c>
      <c r="Q87" s="3">
        <f t="shared" si="95"/>
        <v>64.0458</v>
      </c>
      <c r="R87" s="15">
        <f t="shared" si="96"/>
        <v>556.92935999999997</v>
      </c>
      <c r="S87" s="14">
        <v>1</v>
      </c>
    </row>
    <row r="88" spans="1:28" ht="16.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27"/>
      <c r="K88" s="41"/>
      <c r="L88" s="41"/>
      <c r="M88" s="41"/>
      <c r="N88" s="41"/>
      <c r="O88" s="41"/>
      <c r="P88" s="41"/>
      <c r="Q88" s="41"/>
      <c r="R88" s="41"/>
      <c r="S88" s="41"/>
    </row>
    <row r="89" spans="1:28" ht="16.5" x14ac:dyDescent="0.25">
      <c r="A89" s="41" t="s">
        <v>25</v>
      </c>
      <c r="B89" s="7">
        <v>2801</v>
      </c>
      <c r="C89" s="1" t="s">
        <v>0</v>
      </c>
      <c r="D89" s="1">
        <v>70.81</v>
      </c>
      <c r="E89" s="3">
        <f t="shared" ref="E89:E92" si="97">D89*10.764</f>
        <v>762.19884000000002</v>
      </c>
      <c r="F89" s="2">
        <v>3.53</v>
      </c>
      <c r="G89" s="3">
        <f t="shared" ref="G89:G92" si="98">F89*10.764</f>
        <v>37.996919999999996</v>
      </c>
      <c r="H89" s="15">
        <f>E89+G89</f>
        <v>800.19576000000006</v>
      </c>
      <c r="I89" s="14">
        <v>1</v>
      </c>
      <c r="J89" s="27"/>
      <c r="K89" s="41" t="s">
        <v>25</v>
      </c>
      <c r="L89" s="7">
        <v>2801</v>
      </c>
      <c r="M89" s="1" t="s">
        <v>0</v>
      </c>
      <c r="N89" s="1">
        <v>70.86</v>
      </c>
      <c r="O89" s="3">
        <f t="shared" ref="O89:O92" si="99">N89*10.764</f>
        <v>762.73703999999998</v>
      </c>
      <c r="P89" s="2">
        <v>3.71</v>
      </c>
      <c r="Q89" s="3">
        <f t="shared" ref="Q89:Q92" si="100">P89*10.764</f>
        <v>39.934439999999995</v>
      </c>
      <c r="R89" s="15">
        <f t="shared" ref="R89:R92" si="101">O89+Q89</f>
        <v>802.67147999999997</v>
      </c>
      <c r="S89" s="14">
        <v>1</v>
      </c>
    </row>
    <row r="90" spans="1:28" ht="16.5" x14ac:dyDescent="0.25">
      <c r="A90" s="41"/>
      <c r="B90" s="7">
        <v>2802</v>
      </c>
      <c r="C90" s="1" t="s">
        <v>0</v>
      </c>
      <c r="D90" s="1">
        <v>64.989999999999995</v>
      </c>
      <c r="E90" s="3">
        <f t="shared" si="97"/>
        <v>699.55235999999991</v>
      </c>
      <c r="F90" s="2">
        <v>6.42</v>
      </c>
      <c r="G90" s="3">
        <f t="shared" si="98"/>
        <v>69.104879999999994</v>
      </c>
      <c r="H90" s="15">
        <f>E90+G90</f>
        <v>768.65723999999989</v>
      </c>
      <c r="I90" s="14">
        <v>1</v>
      </c>
      <c r="J90" s="27"/>
      <c r="K90" s="41"/>
      <c r="L90" s="7">
        <v>2802</v>
      </c>
      <c r="M90" s="1" t="s">
        <v>0</v>
      </c>
      <c r="N90" s="1">
        <v>65.98</v>
      </c>
      <c r="O90" s="3">
        <f t="shared" si="99"/>
        <v>710.20871999999997</v>
      </c>
      <c r="P90" s="2">
        <v>6.61</v>
      </c>
      <c r="Q90" s="3">
        <f t="shared" si="100"/>
        <v>71.150040000000004</v>
      </c>
      <c r="R90" s="15">
        <f t="shared" si="101"/>
        <v>781.35875999999996</v>
      </c>
      <c r="S90" s="14">
        <v>1</v>
      </c>
    </row>
    <row r="91" spans="1:28" ht="16.5" x14ac:dyDescent="0.25">
      <c r="A91" s="41"/>
      <c r="B91" s="7">
        <v>2803</v>
      </c>
      <c r="C91" s="1" t="s">
        <v>0</v>
      </c>
      <c r="D91" s="1">
        <v>63.66</v>
      </c>
      <c r="E91" s="3">
        <f t="shared" si="97"/>
        <v>685.23623999999995</v>
      </c>
      <c r="F91" s="2">
        <v>6.59</v>
      </c>
      <c r="G91" s="3">
        <f t="shared" si="98"/>
        <v>70.934759999999997</v>
      </c>
      <c r="H91" s="15">
        <f>E91+G91</f>
        <v>756.17099999999994</v>
      </c>
      <c r="I91" s="14">
        <v>1</v>
      </c>
      <c r="J91" s="27"/>
      <c r="K91" s="41"/>
      <c r="L91" s="7">
        <v>2803</v>
      </c>
      <c r="M91" s="1" t="s">
        <v>0</v>
      </c>
      <c r="N91" s="1">
        <v>63.56</v>
      </c>
      <c r="O91" s="3">
        <f t="shared" si="99"/>
        <v>684.15984000000003</v>
      </c>
      <c r="P91" s="2">
        <v>6.9</v>
      </c>
      <c r="Q91" s="3">
        <f t="shared" si="100"/>
        <v>74.271599999999992</v>
      </c>
      <c r="R91" s="15">
        <f t="shared" si="101"/>
        <v>758.43144000000007</v>
      </c>
      <c r="S91" s="14">
        <v>1</v>
      </c>
    </row>
    <row r="92" spans="1:28" ht="16.5" x14ac:dyDescent="0.25">
      <c r="A92" s="41"/>
      <c r="B92" s="7">
        <v>2804</v>
      </c>
      <c r="C92" s="1" t="s">
        <v>1</v>
      </c>
      <c r="D92" s="1">
        <v>45.96</v>
      </c>
      <c r="E92" s="3">
        <f t="shared" si="97"/>
        <v>494.71343999999999</v>
      </c>
      <c r="F92" s="2">
        <v>5.95</v>
      </c>
      <c r="G92" s="3">
        <f t="shared" si="98"/>
        <v>64.0458</v>
      </c>
      <c r="H92" s="15">
        <f>E92+G92</f>
        <v>558.75923999999998</v>
      </c>
      <c r="I92" s="14">
        <v>1</v>
      </c>
      <c r="J92" s="27"/>
      <c r="K92" s="41"/>
      <c r="L92" s="7">
        <v>2804</v>
      </c>
      <c r="M92" s="1" t="s">
        <v>1</v>
      </c>
      <c r="N92" s="1">
        <v>45.79</v>
      </c>
      <c r="O92" s="3">
        <f t="shared" si="99"/>
        <v>492.88355999999999</v>
      </c>
      <c r="P92" s="2">
        <v>5.95</v>
      </c>
      <c r="Q92" s="3">
        <f t="shared" si="100"/>
        <v>64.0458</v>
      </c>
      <c r="R92" s="15">
        <f t="shared" si="101"/>
        <v>556.92935999999997</v>
      </c>
      <c r="S92" s="14">
        <v>1</v>
      </c>
    </row>
    <row r="93" spans="1:28" ht="16.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27"/>
      <c r="K93" s="41"/>
      <c r="L93" s="41"/>
      <c r="M93" s="41"/>
      <c r="N93" s="41"/>
      <c r="O93" s="41"/>
      <c r="P93" s="41"/>
      <c r="Q93" s="41"/>
      <c r="R93" s="41"/>
      <c r="S93" s="41"/>
    </row>
    <row r="94" spans="1:28" ht="16.5" x14ac:dyDescent="0.25">
      <c r="A94" s="41" t="s">
        <v>26</v>
      </c>
      <c r="B94" s="7">
        <v>2901</v>
      </c>
      <c r="C94" s="1" t="s">
        <v>0</v>
      </c>
      <c r="D94" s="1">
        <v>70.81</v>
      </c>
      <c r="E94" s="3">
        <f t="shared" ref="E94:E97" si="102">D94*10.764</f>
        <v>762.19884000000002</v>
      </c>
      <c r="F94" s="2">
        <v>3.53</v>
      </c>
      <c r="G94" s="3">
        <f t="shared" ref="G94:G97" si="103">F94*10.764</f>
        <v>37.996919999999996</v>
      </c>
      <c r="H94" s="15">
        <f>E94+G94</f>
        <v>800.19576000000006</v>
      </c>
      <c r="I94" s="14">
        <v>1</v>
      </c>
      <c r="J94" s="27"/>
      <c r="K94" s="41" t="s">
        <v>26</v>
      </c>
      <c r="L94" s="7">
        <v>2901</v>
      </c>
      <c r="M94" s="1" t="s">
        <v>0</v>
      </c>
      <c r="N94" s="1">
        <v>70.86</v>
      </c>
      <c r="O94" s="3">
        <f t="shared" ref="O94:O97" si="104">N94*10.764</f>
        <v>762.73703999999998</v>
      </c>
      <c r="P94" s="2">
        <v>3.71</v>
      </c>
      <c r="Q94" s="3">
        <f t="shared" ref="Q94:Q97" si="105">P94*10.764</f>
        <v>39.934439999999995</v>
      </c>
      <c r="R94" s="15">
        <f t="shared" ref="R94:R97" si="106">O94+Q94</f>
        <v>802.67147999999997</v>
      </c>
      <c r="S94" s="14">
        <v>1</v>
      </c>
    </row>
    <row r="95" spans="1:28" ht="16.5" x14ac:dyDescent="0.25">
      <c r="A95" s="41"/>
      <c r="B95" s="7">
        <v>2902</v>
      </c>
      <c r="C95" s="1" t="s">
        <v>0</v>
      </c>
      <c r="D95" s="1">
        <v>64.989999999999995</v>
      </c>
      <c r="E95" s="3">
        <f t="shared" si="102"/>
        <v>699.55235999999991</v>
      </c>
      <c r="F95" s="2">
        <v>6.42</v>
      </c>
      <c r="G95" s="3">
        <f t="shared" si="103"/>
        <v>69.104879999999994</v>
      </c>
      <c r="H95" s="15">
        <f>E95+G95</f>
        <v>768.65723999999989</v>
      </c>
      <c r="I95" s="14">
        <v>1</v>
      </c>
      <c r="J95" s="27"/>
      <c r="K95" s="41"/>
      <c r="L95" s="7">
        <v>2902</v>
      </c>
      <c r="M95" s="1" t="s">
        <v>0</v>
      </c>
      <c r="N95" s="1">
        <v>65.98</v>
      </c>
      <c r="O95" s="3">
        <f t="shared" si="104"/>
        <v>710.20871999999997</v>
      </c>
      <c r="P95" s="2">
        <v>6.61</v>
      </c>
      <c r="Q95" s="3">
        <f t="shared" si="105"/>
        <v>71.150040000000004</v>
      </c>
      <c r="R95" s="15">
        <f t="shared" si="106"/>
        <v>781.35875999999996</v>
      </c>
      <c r="S95" s="14">
        <v>1</v>
      </c>
    </row>
    <row r="96" spans="1:28" ht="16.5" x14ac:dyDescent="0.25">
      <c r="A96" s="41"/>
      <c r="B96" s="7">
        <v>2903</v>
      </c>
      <c r="C96" s="1" t="s">
        <v>0</v>
      </c>
      <c r="D96" s="1">
        <v>63.66</v>
      </c>
      <c r="E96" s="3">
        <f t="shared" si="102"/>
        <v>685.23623999999995</v>
      </c>
      <c r="F96" s="2">
        <v>6.59</v>
      </c>
      <c r="G96" s="3">
        <f t="shared" si="103"/>
        <v>70.934759999999997</v>
      </c>
      <c r="H96" s="15">
        <f>E96+G96</f>
        <v>756.17099999999994</v>
      </c>
      <c r="I96" s="14">
        <v>1</v>
      </c>
      <c r="J96" s="27"/>
      <c r="K96" s="41"/>
      <c r="L96" s="7">
        <v>2903</v>
      </c>
      <c r="M96" s="1" t="s">
        <v>0</v>
      </c>
      <c r="N96" s="1">
        <v>63.56</v>
      </c>
      <c r="O96" s="3">
        <f t="shared" si="104"/>
        <v>684.15984000000003</v>
      </c>
      <c r="P96" s="2">
        <v>6.9</v>
      </c>
      <c r="Q96" s="3">
        <f t="shared" si="105"/>
        <v>74.271599999999992</v>
      </c>
      <c r="R96" s="15">
        <f t="shared" si="106"/>
        <v>758.43144000000007</v>
      </c>
      <c r="S96" s="14">
        <v>1</v>
      </c>
    </row>
    <row r="97" spans="1:19" ht="16.5" x14ac:dyDescent="0.25">
      <c r="A97" s="41"/>
      <c r="B97" s="7">
        <v>2904</v>
      </c>
      <c r="C97" s="1" t="s">
        <v>1</v>
      </c>
      <c r="D97" s="1">
        <v>45.96</v>
      </c>
      <c r="E97" s="3">
        <f t="shared" si="102"/>
        <v>494.71343999999999</v>
      </c>
      <c r="F97" s="2">
        <v>5.95</v>
      </c>
      <c r="G97" s="3">
        <f t="shared" si="103"/>
        <v>64.0458</v>
      </c>
      <c r="H97" s="15">
        <f>E97+G97</f>
        <v>558.75923999999998</v>
      </c>
      <c r="I97" s="14">
        <v>1</v>
      </c>
      <c r="J97" s="27"/>
      <c r="K97" s="41"/>
      <c r="L97" s="7">
        <v>2904</v>
      </c>
      <c r="M97" s="1" t="s">
        <v>1</v>
      </c>
      <c r="N97" s="1">
        <v>45.79</v>
      </c>
      <c r="O97" s="3">
        <f t="shared" si="104"/>
        <v>492.88355999999999</v>
      </c>
      <c r="P97" s="2">
        <v>5.95</v>
      </c>
      <c r="Q97" s="3">
        <f t="shared" si="105"/>
        <v>64.0458</v>
      </c>
      <c r="R97" s="15">
        <f t="shared" si="106"/>
        <v>556.92935999999997</v>
      </c>
      <c r="S97" s="14">
        <v>1</v>
      </c>
    </row>
    <row r="98" spans="1:19" ht="16.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27"/>
      <c r="K98" s="41"/>
      <c r="L98" s="41"/>
      <c r="M98" s="41"/>
      <c r="N98" s="41"/>
      <c r="O98" s="41"/>
      <c r="P98" s="41"/>
      <c r="Q98" s="41"/>
      <c r="R98" s="41"/>
      <c r="S98" s="41"/>
    </row>
    <row r="99" spans="1:19" ht="16.5" x14ac:dyDescent="0.25">
      <c r="A99" s="41" t="s">
        <v>27</v>
      </c>
      <c r="B99" s="7">
        <v>3001</v>
      </c>
      <c r="C99" s="1" t="s">
        <v>0</v>
      </c>
      <c r="D99" s="1">
        <v>70.81</v>
      </c>
      <c r="E99" s="3">
        <f t="shared" ref="E99:E102" si="107">D99*10.764</f>
        <v>762.19884000000002</v>
      </c>
      <c r="F99" s="2">
        <v>3.53</v>
      </c>
      <c r="G99" s="3">
        <f t="shared" ref="G99:G102" si="108">F99*10.764</f>
        <v>37.996919999999996</v>
      </c>
      <c r="H99" s="15">
        <f>E99+G99</f>
        <v>800.19576000000006</v>
      </c>
      <c r="I99" s="14">
        <v>1</v>
      </c>
      <c r="J99" s="27"/>
      <c r="K99" s="41" t="s">
        <v>27</v>
      </c>
      <c r="L99" s="7">
        <v>3001</v>
      </c>
      <c r="M99" s="1" t="s">
        <v>0</v>
      </c>
      <c r="N99" s="1">
        <v>70.86</v>
      </c>
      <c r="O99" s="3">
        <f t="shared" ref="O99:O102" si="109">N99*10.764</f>
        <v>762.73703999999998</v>
      </c>
      <c r="P99" s="2">
        <v>3.71</v>
      </c>
      <c r="Q99" s="3">
        <f t="shared" ref="Q99:Q102" si="110">P99*10.764</f>
        <v>39.934439999999995</v>
      </c>
      <c r="R99" s="15">
        <f t="shared" ref="R99:R102" si="111">O99+Q99</f>
        <v>802.67147999999997</v>
      </c>
      <c r="S99" s="14">
        <v>1</v>
      </c>
    </row>
    <row r="100" spans="1:19" ht="16.5" x14ac:dyDescent="0.25">
      <c r="A100" s="41"/>
      <c r="B100" s="7">
        <v>3002</v>
      </c>
      <c r="C100" s="1" t="s">
        <v>0</v>
      </c>
      <c r="D100" s="1">
        <v>64.989999999999995</v>
      </c>
      <c r="E100" s="3">
        <f t="shared" si="107"/>
        <v>699.55235999999991</v>
      </c>
      <c r="F100" s="2">
        <v>6.42</v>
      </c>
      <c r="G100" s="3">
        <f t="shared" si="108"/>
        <v>69.104879999999994</v>
      </c>
      <c r="H100" s="15">
        <f>E100+G100</f>
        <v>768.65723999999989</v>
      </c>
      <c r="I100" s="15">
        <v>1</v>
      </c>
      <c r="J100" s="27"/>
      <c r="K100" s="41"/>
      <c r="L100" s="7">
        <v>3002</v>
      </c>
      <c r="M100" s="1" t="s">
        <v>0</v>
      </c>
      <c r="N100" s="1">
        <v>65.98</v>
      </c>
      <c r="O100" s="3">
        <f t="shared" si="109"/>
        <v>710.20871999999997</v>
      </c>
      <c r="P100" s="2">
        <v>6.61</v>
      </c>
      <c r="Q100" s="3">
        <f t="shared" si="110"/>
        <v>71.150040000000004</v>
      </c>
      <c r="R100" s="15">
        <f t="shared" si="111"/>
        <v>781.35875999999996</v>
      </c>
      <c r="S100" s="14">
        <v>1</v>
      </c>
    </row>
    <row r="101" spans="1:19" ht="16.5" x14ac:dyDescent="0.25">
      <c r="A101" s="41"/>
      <c r="B101" s="7">
        <v>3003</v>
      </c>
      <c r="C101" s="1" t="s">
        <v>0</v>
      </c>
      <c r="D101" s="1">
        <v>63.66</v>
      </c>
      <c r="E101" s="3">
        <f t="shared" si="107"/>
        <v>685.23623999999995</v>
      </c>
      <c r="F101" s="2">
        <v>6.59</v>
      </c>
      <c r="G101" s="3">
        <f t="shared" si="108"/>
        <v>70.934759999999997</v>
      </c>
      <c r="H101" s="15">
        <f>E101+G101</f>
        <v>756.17099999999994</v>
      </c>
      <c r="I101" s="14">
        <v>1</v>
      </c>
      <c r="J101" s="27"/>
      <c r="K101" s="41"/>
      <c r="L101" s="7">
        <v>3003</v>
      </c>
      <c r="M101" s="1" t="s">
        <v>0</v>
      </c>
      <c r="N101" s="1">
        <v>63.56</v>
      </c>
      <c r="O101" s="3">
        <f t="shared" si="109"/>
        <v>684.15984000000003</v>
      </c>
      <c r="P101" s="2">
        <v>6.9</v>
      </c>
      <c r="Q101" s="3">
        <f t="shared" si="110"/>
        <v>74.271599999999992</v>
      </c>
      <c r="R101" s="15">
        <f t="shared" si="111"/>
        <v>758.43144000000007</v>
      </c>
      <c r="S101" s="14">
        <v>1</v>
      </c>
    </row>
    <row r="102" spans="1:19" ht="16.5" x14ac:dyDescent="0.25">
      <c r="A102" s="41"/>
      <c r="B102" s="7">
        <v>3004</v>
      </c>
      <c r="C102" s="1" t="s">
        <v>1</v>
      </c>
      <c r="D102" s="1">
        <v>45.96</v>
      </c>
      <c r="E102" s="3">
        <f t="shared" si="107"/>
        <v>494.71343999999999</v>
      </c>
      <c r="F102" s="2">
        <v>5.95</v>
      </c>
      <c r="G102" s="3">
        <f t="shared" si="108"/>
        <v>64.0458</v>
      </c>
      <c r="H102" s="15">
        <f>E102+G102</f>
        <v>558.75923999999998</v>
      </c>
      <c r="I102" s="14">
        <v>1</v>
      </c>
      <c r="J102" s="27"/>
      <c r="K102" s="41"/>
      <c r="L102" s="7">
        <v>3004</v>
      </c>
      <c r="M102" s="1" t="s">
        <v>1</v>
      </c>
      <c r="N102" s="1">
        <v>45.79</v>
      </c>
      <c r="O102" s="3">
        <f t="shared" si="109"/>
        <v>492.88355999999999</v>
      </c>
      <c r="P102" s="2">
        <v>5.95</v>
      </c>
      <c r="Q102" s="3">
        <f t="shared" si="110"/>
        <v>64.0458</v>
      </c>
      <c r="R102" s="15">
        <f t="shared" si="111"/>
        <v>556.92935999999997</v>
      </c>
      <c r="S102" s="14">
        <v>1</v>
      </c>
    </row>
    <row r="103" spans="1:19" ht="16.5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27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 ht="16.5" x14ac:dyDescent="0.25">
      <c r="A104" s="41" t="s">
        <v>28</v>
      </c>
      <c r="B104" s="7">
        <v>3101</v>
      </c>
      <c r="C104" s="1" t="s">
        <v>0</v>
      </c>
      <c r="D104" s="1">
        <v>70.81</v>
      </c>
      <c r="E104" s="3">
        <f t="shared" ref="E104:E107" si="112">D104*10.764</f>
        <v>762.19884000000002</v>
      </c>
      <c r="F104" s="2">
        <v>3.53</v>
      </c>
      <c r="G104" s="3">
        <f t="shared" ref="G104:G107" si="113">F104*10.764</f>
        <v>37.996919999999996</v>
      </c>
      <c r="H104" s="15">
        <f>E104+G104</f>
        <v>800.19576000000006</v>
      </c>
      <c r="I104" s="14">
        <v>1</v>
      </c>
      <c r="J104" s="27"/>
      <c r="K104" s="41" t="s">
        <v>28</v>
      </c>
      <c r="L104" s="7">
        <v>3101</v>
      </c>
      <c r="M104" s="1" t="s">
        <v>0</v>
      </c>
      <c r="N104" s="1">
        <v>70.86</v>
      </c>
      <c r="O104" s="3">
        <f t="shared" ref="O104:O107" si="114">N104*10.764</f>
        <v>762.73703999999998</v>
      </c>
      <c r="P104" s="2">
        <v>3.71</v>
      </c>
      <c r="Q104" s="3">
        <f t="shared" ref="Q104:Q107" si="115">P104*10.764</f>
        <v>39.934439999999995</v>
      </c>
      <c r="R104" s="15">
        <f t="shared" ref="R104:R107" si="116">O104+Q104</f>
        <v>802.67147999999997</v>
      </c>
      <c r="S104" s="14">
        <v>1</v>
      </c>
    </row>
    <row r="105" spans="1:19" ht="16.5" x14ac:dyDescent="0.25">
      <c r="A105" s="41"/>
      <c r="B105" s="7">
        <v>3102</v>
      </c>
      <c r="C105" s="1" t="s">
        <v>0</v>
      </c>
      <c r="D105" s="1">
        <v>64.989999999999995</v>
      </c>
      <c r="E105" s="3">
        <f t="shared" si="112"/>
        <v>699.55235999999991</v>
      </c>
      <c r="F105" s="2">
        <v>6.42</v>
      </c>
      <c r="G105" s="3">
        <f t="shared" si="113"/>
        <v>69.104879999999994</v>
      </c>
      <c r="H105" s="15">
        <f>E105+G105</f>
        <v>768.65723999999989</v>
      </c>
      <c r="I105" s="15">
        <v>1</v>
      </c>
      <c r="J105" s="27"/>
      <c r="K105" s="41"/>
      <c r="L105" s="7">
        <v>3102</v>
      </c>
      <c r="M105" s="1" t="s">
        <v>0</v>
      </c>
      <c r="N105" s="1">
        <v>65.98</v>
      </c>
      <c r="O105" s="3">
        <f t="shared" si="114"/>
        <v>710.20871999999997</v>
      </c>
      <c r="P105" s="2">
        <v>6.61</v>
      </c>
      <c r="Q105" s="3">
        <f t="shared" si="115"/>
        <v>71.150040000000004</v>
      </c>
      <c r="R105" s="15">
        <f t="shared" si="116"/>
        <v>781.35875999999996</v>
      </c>
      <c r="S105" s="14">
        <v>1</v>
      </c>
    </row>
    <row r="106" spans="1:19" ht="16.5" x14ac:dyDescent="0.25">
      <c r="A106" s="41"/>
      <c r="B106" s="7">
        <v>3103</v>
      </c>
      <c r="C106" s="1" t="s">
        <v>0</v>
      </c>
      <c r="D106" s="1">
        <v>63.66</v>
      </c>
      <c r="E106" s="3">
        <f t="shared" si="112"/>
        <v>685.23623999999995</v>
      </c>
      <c r="F106" s="2">
        <v>6.59</v>
      </c>
      <c r="G106" s="3">
        <f t="shared" si="113"/>
        <v>70.934759999999997</v>
      </c>
      <c r="H106" s="15">
        <f>E106+G106</f>
        <v>756.17099999999994</v>
      </c>
      <c r="I106" s="14">
        <v>1</v>
      </c>
      <c r="J106" s="27"/>
      <c r="K106" s="41"/>
      <c r="L106" s="7">
        <v>3103</v>
      </c>
      <c r="M106" s="1" t="s">
        <v>0</v>
      </c>
      <c r="N106" s="1">
        <v>63.56</v>
      </c>
      <c r="O106" s="3">
        <f t="shared" si="114"/>
        <v>684.15984000000003</v>
      </c>
      <c r="P106" s="2">
        <v>6.9</v>
      </c>
      <c r="Q106" s="3">
        <f t="shared" si="115"/>
        <v>74.271599999999992</v>
      </c>
      <c r="R106" s="15">
        <f t="shared" si="116"/>
        <v>758.43144000000007</v>
      </c>
      <c r="S106" s="14">
        <v>1</v>
      </c>
    </row>
    <row r="107" spans="1:19" ht="16.5" x14ac:dyDescent="0.25">
      <c r="A107" s="41"/>
      <c r="B107" s="7">
        <v>3104</v>
      </c>
      <c r="C107" s="1" t="s">
        <v>1</v>
      </c>
      <c r="D107" s="1">
        <v>45.96</v>
      </c>
      <c r="E107" s="3">
        <f t="shared" si="112"/>
        <v>494.71343999999999</v>
      </c>
      <c r="F107" s="2">
        <v>5.95</v>
      </c>
      <c r="G107" s="3">
        <f t="shared" si="113"/>
        <v>64.0458</v>
      </c>
      <c r="H107" s="15">
        <f>E107+G107</f>
        <v>558.75923999999998</v>
      </c>
      <c r="I107" s="14">
        <v>1</v>
      </c>
      <c r="J107" s="27"/>
      <c r="K107" s="41"/>
      <c r="L107" s="7">
        <v>3104</v>
      </c>
      <c r="M107" s="1" t="s">
        <v>1</v>
      </c>
      <c r="N107" s="1">
        <v>45.79</v>
      </c>
      <c r="O107" s="3">
        <f t="shared" si="114"/>
        <v>492.88355999999999</v>
      </c>
      <c r="P107" s="2">
        <v>5.95</v>
      </c>
      <c r="Q107" s="3">
        <f t="shared" si="115"/>
        <v>64.0458</v>
      </c>
      <c r="R107" s="15">
        <f t="shared" si="116"/>
        <v>556.92935999999997</v>
      </c>
      <c r="S107" s="14">
        <v>1</v>
      </c>
    </row>
    <row r="108" spans="1:19" ht="16.5" customHeight="1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27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6.5" customHeight="1" x14ac:dyDescent="0.25">
      <c r="A109" s="41" t="s">
        <v>29</v>
      </c>
      <c r="B109" s="7">
        <v>3201</v>
      </c>
      <c r="C109" s="40" t="s">
        <v>40</v>
      </c>
      <c r="D109" s="40"/>
      <c r="E109" s="40"/>
      <c r="F109" s="40"/>
      <c r="G109" s="40"/>
      <c r="H109" s="40"/>
      <c r="I109" s="40"/>
      <c r="J109" s="27"/>
      <c r="K109" s="41" t="s">
        <v>29</v>
      </c>
      <c r="L109" s="7">
        <v>3201</v>
      </c>
      <c r="M109" s="40" t="s">
        <v>40</v>
      </c>
      <c r="N109" s="40"/>
      <c r="O109" s="40"/>
      <c r="P109" s="40"/>
      <c r="Q109" s="40"/>
      <c r="R109" s="40"/>
      <c r="S109" s="40"/>
    </row>
    <row r="110" spans="1:19" ht="16.5" x14ac:dyDescent="0.25">
      <c r="A110" s="41"/>
      <c r="B110" s="7">
        <v>3202</v>
      </c>
      <c r="C110" s="1" t="s">
        <v>0</v>
      </c>
      <c r="D110" s="1">
        <v>64.989999999999995</v>
      </c>
      <c r="E110" s="3">
        <f t="shared" ref="E110:E111" si="117">D110*10.764</f>
        <v>699.55235999999991</v>
      </c>
      <c r="F110" s="2">
        <v>6.42</v>
      </c>
      <c r="G110" s="3">
        <f t="shared" ref="G110:G111" si="118">F110*10.764</f>
        <v>69.104879999999994</v>
      </c>
      <c r="H110" s="15">
        <f>E110+G110</f>
        <v>768.65723999999989</v>
      </c>
      <c r="I110" s="15">
        <v>1</v>
      </c>
      <c r="J110" s="27"/>
      <c r="K110" s="41"/>
      <c r="L110" s="7">
        <v>3202</v>
      </c>
      <c r="M110" s="1" t="s">
        <v>0</v>
      </c>
      <c r="N110" s="1">
        <v>65.98</v>
      </c>
      <c r="O110" s="3">
        <f t="shared" ref="O110" si="119">N110*10.764</f>
        <v>710.20871999999997</v>
      </c>
      <c r="P110" s="2">
        <v>6.61</v>
      </c>
      <c r="Q110" s="3">
        <f t="shared" ref="Q110" si="120">P110*10.764</f>
        <v>71.150040000000004</v>
      </c>
      <c r="R110" s="15">
        <f t="shared" ref="R110" si="121">O110+Q110</f>
        <v>781.35875999999996</v>
      </c>
      <c r="S110" s="14">
        <v>1</v>
      </c>
    </row>
    <row r="111" spans="1:19" ht="16.5" x14ac:dyDescent="0.25">
      <c r="A111" s="41"/>
      <c r="B111" s="7">
        <v>3203</v>
      </c>
      <c r="C111" s="1" t="s">
        <v>0</v>
      </c>
      <c r="D111" s="1">
        <v>63.66</v>
      </c>
      <c r="E111" s="3">
        <f t="shared" si="117"/>
        <v>685.23623999999995</v>
      </c>
      <c r="F111" s="2">
        <v>6.59</v>
      </c>
      <c r="G111" s="3">
        <f t="shared" si="118"/>
        <v>70.934759999999997</v>
      </c>
      <c r="H111" s="15">
        <f>E111+G111</f>
        <v>756.17099999999994</v>
      </c>
      <c r="I111" s="14">
        <v>1</v>
      </c>
      <c r="J111" s="27"/>
      <c r="K111" s="41"/>
      <c r="L111" s="7">
        <v>3203</v>
      </c>
      <c r="M111" s="1" t="s">
        <v>0</v>
      </c>
      <c r="N111" s="1">
        <v>63.56</v>
      </c>
      <c r="O111" s="3">
        <f t="shared" ref="O111:O112" si="122">N111*10.764</f>
        <v>684.15984000000003</v>
      </c>
      <c r="P111" s="2">
        <v>6.9</v>
      </c>
      <c r="Q111" s="3">
        <f t="shared" ref="Q111:Q112" si="123">P111*10.764</f>
        <v>74.271599999999992</v>
      </c>
      <c r="R111" s="15">
        <f t="shared" ref="R111:R112" si="124">O111+Q111</f>
        <v>758.43144000000007</v>
      </c>
      <c r="S111" s="14">
        <v>1</v>
      </c>
    </row>
    <row r="112" spans="1:19" ht="16.5" x14ac:dyDescent="0.25">
      <c r="A112" s="41"/>
      <c r="B112" s="7">
        <v>3204</v>
      </c>
      <c r="C112" s="1" t="s">
        <v>1</v>
      </c>
      <c r="D112" s="1">
        <v>45.96</v>
      </c>
      <c r="E112" s="3">
        <f t="shared" ref="E112" si="125">D112*10.764</f>
        <v>494.71343999999999</v>
      </c>
      <c r="F112" s="2">
        <v>5.95</v>
      </c>
      <c r="G112" s="3">
        <f t="shared" ref="G112" si="126">F112*10.764</f>
        <v>64.0458</v>
      </c>
      <c r="H112" s="15">
        <f>E112+G112</f>
        <v>558.75923999999998</v>
      </c>
      <c r="I112" s="14">
        <v>1</v>
      </c>
      <c r="J112" s="27"/>
      <c r="K112" s="41"/>
      <c r="L112" s="7">
        <v>3204</v>
      </c>
      <c r="M112" s="1" t="s">
        <v>1</v>
      </c>
      <c r="N112" s="1">
        <v>45.79</v>
      </c>
      <c r="O112" s="3">
        <f t="shared" si="122"/>
        <v>492.88355999999999</v>
      </c>
      <c r="P112" s="2">
        <v>5.95</v>
      </c>
      <c r="Q112" s="3">
        <f t="shared" si="123"/>
        <v>64.0458</v>
      </c>
      <c r="R112" s="15">
        <f t="shared" si="124"/>
        <v>556.92935999999997</v>
      </c>
      <c r="S112" s="14">
        <v>1</v>
      </c>
    </row>
    <row r="113" spans="1:19" ht="16.5" customHeight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27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 ht="16.5" x14ac:dyDescent="0.25">
      <c r="A114" s="41" t="s">
        <v>30</v>
      </c>
      <c r="B114" s="35">
        <v>3301</v>
      </c>
      <c r="C114" s="36" t="s">
        <v>0</v>
      </c>
      <c r="D114" s="36">
        <v>70.81</v>
      </c>
      <c r="E114" s="37">
        <f t="shared" ref="E114:E117" si="127">D114*10.764</f>
        <v>762.19884000000002</v>
      </c>
      <c r="F114" s="38">
        <v>3.53</v>
      </c>
      <c r="G114" s="37">
        <f t="shared" ref="G114:G117" si="128">F114*10.764</f>
        <v>37.996919999999996</v>
      </c>
      <c r="H114" s="37">
        <f>E114+G114</f>
        <v>800.19576000000006</v>
      </c>
      <c r="I114" s="36">
        <v>1</v>
      </c>
      <c r="J114" s="27"/>
      <c r="K114" s="41" t="s">
        <v>30</v>
      </c>
      <c r="L114" s="7">
        <v>3301</v>
      </c>
      <c r="M114" s="1" t="s">
        <v>0</v>
      </c>
      <c r="N114" s="1">
        <v>70.86</v>
      </c>
      <c r="O114" s="3">
        <f t="shared" ref="O114:O117" si="129">N114*10.764</f>
        <v>762.73703999999998</v>
      </c>
      <c r="P114" s="2">
        <v>3.71</v>
      </c>
      <c r="Q114" s="3">
        <f t="shared" ref="Q114:Q117" si="130">P114*10.764</f>
        <v>39.934439999999995</v>
      </c>
      <c r="R114" s="15">
        <f t="shared" ref="R114:R117" si="131">O114+Q114</f>
        <v>802.67147999999997</v>
      </c>
      <c r="S114" s="14">
        <v>1</v>
      </c>
    </row>
    <row r="115" spans="1:19" ht="16.5" x14ac:dyDescent="0.25">
      <c r="A115" s="41"/>
      <c r="B115" s="35">
        <v>3302</v>
      </c>
      <c r="C115" s="36" t="s">
        <v>0</v>
      </c>
      <c r="D115" s="36">
        <v>64.989999999999995</v>
      </c>
      <c r="E115" s="37">
        <f t="shared" si="127"/>
        <v>699.55235999999991</v>
      </c>
      <c r="F115" s="38">
        <v>6.42</v>
      </c>
      <c r="G115" s="37">
        <f t="shared" si="128"/>
        <v>69.104879999999994</v>
      </c>
      <c r="H115" s="37">
        <f>E115+G115</f>
        <v>768.65723999999989</v>
      </c>
      <c r="I115" s="36">
        <v>1</v>
      </c>
      <c r="J115" s="27"/>
      <c r="K115" s="41"/>
      <c r="L115" s="35">
        <v>3302</v>
      </c>
      <c r="M115" s="36" t="s">
        <v>0</v>
      </c>
      <c r="N115" s="36">
        <v>65.98</v>
      </c>
      <c r="O115" s="37">
        <f t="shared" si="129"/>
        <v>710.20871999999997</v>
      </c>
      <c r="P115" s="38">
        <v>6.61</v>
      </c>
      <c r="Q115" s="37">
        <f t="shared" si="130"/>
        <v>71.150040000000004</v>
      </c>
      <c r="R115" s="37">
        <f t="shared" si="131"/>
        <v>781.35875999999996</v>
      </c>
      <c r="S115" s="36">
        <v>1</v>
      </c>
    </row>
    <row r="116" spans="1:19" ht="16.5" x14ac:dyDescent="0.25">
      <c r="A116" s="41"/>
      <c r="B116" s="7">
        <v>3303</v>
      </c>
      <c r="C116" s="1" t="s">
        <v>0</v>
      </c>
      <c r="D116" s="1">
        <v>63.67</v>
      </c>
      <c r="E116" s="3">
        <f t="shared" si="127"/>
        <v>685.34388000000001</v>
      </c>
      <c r="F116" s="2">
        <v>6.59</v>
      </c>
      <c r="G116" s="3">
        <f t="shared" si="128"/>
        <v>70.934759999999997</v>
      </c>
      <c r="H116" s="15">
        <f>E116+G116</f>
        <v>756.27864</v>
      </c>
      <c r="I116" s="14">
        <v>1</v>
      </c>
      <c r="J116" s="27"/>
      <c r="K116" s="41"/>
      <c r="L116" s="7">
        <v>3303</v>
      </c>
      <c r="M116" s="1" t="s">
        <v>0</v>
      </c>
      <c r="N116" s="1">
        <v>63.56</v>
      </c>
      <c r="O116" s="3">
        <f t="shared" si="129"/>
        <v>684.15984000000003</v>
      </c>
      <c r="P116" s="2">
        <v>6.9</v>
      </c>
      <c r="Q116" s="3">
        <f t="shared" si="130"/>
        <v>74.271599999999992</v>
      </c>
      <c r="R116" s="15">
        <f t="shared" si="131"/>
        <v>758.43144000000007</v>
      </c>
      <c r="S116" s="14">
        <v>1</v>
      </c>
    </row>
    <row r="117" spans="1:19" ht="16.5" x14ac:dyDescent="0.25">
      <c r="A117" s="41"/>
      <c r="B117" s="7">
        <v>3304</v>
      </c>
      <c r="C117" s="1" t="s">
        <v>1</v>
      </c>
      <c r="D117" s="1">
        <v>45.96</v>
      </c>
      <c r="E117" s="3">
        <f t="shared" si="127"/>
        <v>494.71343999999999</v>
      </c>
      <c r="F117" s="2">
        <v>5.94</v>
      </c>
      <c r="G117" s="3">
        <f t="shared" si="128"/>
        <v>63.938160000000003</v>
      </c>
      <c r="H117" s="15">
        <f>E117+G117</f>
        <v>558.65160000000003</v>
      </c>
      <c r="I117" s="14">
        <v>1</v>
      </c>
      <c r="J117" s="27"/>
      <c r="K117" s="41"/>
      <c r="L117" s="7">
        <v>3304</v>
      </c>
      <c r="M117" s="1" t="s">
        <v>1</v>
      </c>
      <c r="N117" s="1">
        <v>45.79</v>
      </c>
      <c r="O117" s="3">
        <f t="shared" si="129"/>
        <v>492.88355999999999</v>
      </c>
      <c r="P117" s="2">
        <v>5.95</v>
      </c>
      <c r="Q117" s="3">
        <f t="shared" si="130"/>
        <v>64.0458</v>
      </c>
      <c r="R117" s="15">
        <f t="shared" si="131"/>
        <v>556.92935999999997</v>
      </c>
      <c r="S117" s="14">
        <v>1</v>
      </c>
    </row>
    <row r="118" spans="1:19" ht="16.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27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 ht="16.5" x14ac:dyDescent="0.25">
      <c r="A119" s="41" t="s">
        <v>31</v>
      </c>
      <c r="B119" s="7">
        <v>3401</v>
      </c>
      <c r="C119" s="1" t="s">
        <v>0</v>
      </c>
      <c r="D119" s="1">
        <v>70.81</v>
      </c>
      <c r="E119" s="3">
        <f t="shared" ref="E119:E122" si="132">D119*10.764</f>
        <v>762.19884000000002</v>
      </c>
      <c r="F119" s="2">
        <v>3.53</v>
      </c>
      <c r="G119" s="3">
        <f t="shared" ref="G119:G122" si="133">F119*10.764</f>
        <v>37.996919999999996</v>
      </c>
      <c r="H119" s="15">
        <f>E119+G119</f>
        <v>800.19576000000006</v>
      </c>
      <c r="I119" s="14">
        <v>1</v>
      </c>
      <c r="J119" s="27"/>
      <c r="K119" s="41" t="s">
        <v>31</v>
      </c>
      <c r="L119" s="7">
        <v>3401</v>
      </c>
      <c r="M119" s="1" t="s">
        <v>0</v>
      </c>
      <c r="N119" s="1">
        <v>70.86</v>
      </c>
      <c r="O119" s="3">
        <f t="shared" ref="O119:O122" si="134">N119*10.764</f>
        <v>762.73703999999998</v>
      </c>
      <c r="P119" s="2">
        <v>3.71</v>
      </c>
      <c r="Q119" s="3">
        <f t="shared" ref="Q119:Q122" si="135">P119*10.764</f>
        <v>39.934439999999995</v>
      </c>
      <c r="R119" s="15">
        <f t="shared" ref="R119:R122" si="136">O119+Q119</f>
        <v>802.67147999999997</v>
      </c>
      <c r="S119" s="14">
        <v>1</v>
      </c>
    </row>
    <row r="120" spans="1:19" ht="16.5" x14ac:dyDescent="0.25">
      <c r="A120" s="41"/>
      <c r="B120" s="7">
        <v>3402</v>
      </c>
      <c r="C120" s="1" t="s">
        <v>0</v>
      </c>
      <c r="D120" s="1">
        <v>64.989999999999995</v>
      </c>
      <c r="E120" s="3">
        <f t="shared" si="132"/>
        <v>699.55235999999991</v>
      </c>
      <c r="F120" s="2">
        <v>6.42</v>
      </c>
      <c r="G120" s="3">
        <f t="shared" si="133"/>
        <v>69.104879999999994</v>
      </c>
      <c r="H120" s="15">
        <f>E120+G120</f>
        <v>768.65723999999989</v>
      </c>
      <c r="I120" s="14">
        <v>1</v>
      </c>
      <c r="J120" s="27"/>
      <c r="K120" s="41"/>
      <c r="L120" s="7">
        <v>3402</v>
      </c>
      <c r="M120" s="1" t="s">
        <v>0</v>
      </c>
      <c r="N120" s="1">
        <v>65.98</v>
      </c>
      <c r="O120" s="3">
        <f t="shared" si="134"/>
        <v>710.20871999999997</v>
      </c>
      <c r="P120" s="2">
        <v>6.61</v>
      </c>
      <c r="Q120" s="3">
        <f t="shared" si="135"/>
        <v>71.150040000000004</v>
      </c>
      <c r="R120" s="15">
        <f t="shared" si="136"/>
        <v>781.35875999999996</v>
      </c>
      <c r="S120" s="14">
        <v>1</v>
      </c>
    </row>
    <row r="121" spans="1:19" ht="16.5" x14ac:dyDescent="0.25">
      <c r="A121" s="41"/>
      <c r="B121" s="7">
        <v>3403</v>
      </c>
      <c r="C121" s="1" t="s">
        <v>0</v>
      </c>
      <c r="D121" s="1">
        <v>63.66</v>
      </c>
      <c r="E121" s="3">
        <f t="shared" si="132"/>
        <v>685.23623999999995</v>
      </c>
      <c r="F121" s="2">
        <v>6.59</v>
      </c>
      <c r="G121" s="3">
        <f t="shared" si="133"/>
        <v>70.934759999999997</v>
      </c>
      <c r="H121" s="15">
        <f>E121+G121</f>
        <v>756.17099999999994</v>
      </c>
      <c r="I121" s="14">
        <v>1</v>
      </c>
      <c r="J121" s="27"/>
      <c r="K121" s="41"/>
      <c r="L121" s="7">
        <v>3403</v>
      </c>
      <c r="M121" s="1" t="s">
        <v>0</v>
      </c>
      <c r="N121" s="1">
        <v>63.56</v>
      </c>
      <c r="O121" s="3">
        <f t="shared" si="134"/>
        <v>684.15984000000003</v>
      </c>
      <c r="P121" s="2">
        <v>6.9</v>
      </c>
      <c r="Q121" s="3">
        <f t="shared" si="135"/>
        <v>74.271599999999992</v>
      </c>
      <c r="R121" s="15">
        <f t="shared" si="136"/>
        <v>758.43144000000007</v>
      </c>
      <c r="S121" s="14">
        <v>1</v>
      </c>
    </row>
    <row r="122" spans="1:19" ht="16.5" x14ac:dyDescent="0.25">
      <c r="A122" s="41"/>
      <c r="B122" s="7">
        <v>3404</v>
      </c>
      <c r="C122" s="1" t="s">
        <v>1</v>
      </c>
      <c r="D122" s="1">
        <v>45.96</v>
      </c>
      <c r="E122" s="3">
        <f t="shared" si="132"/>
        <v>494.71343999999999</v>
      </c>
      <c r="F122" s="2">
        <v>5.95</v>
      </c>
      <c r="G122" s="3">
        <f t="shared" si="133"/>
        <v>64.0458</v>
      </c>
      <c r="H122" s="15">
        <f>E122+G122</f>
        <v>558.75923999999998</v>
      </c>
      <c r="I122" s="14">
        <v>1</v>
      </c>
      <c r="J122" s="27"/>
      <c r="K122" s="41"/>
      <c r="L122" s="7">
        <v>3404</v>
      </c>
      <c r="M122" s="1" t="s">
        <v>1</v>
      </c>
      <c r="N122" s="1">
        <v>45.79</v>
      </c>
      <c r="O122" s="3">
        <f t="shared" si="134"/>
        <v>492.88355999999999</v>
      </c>
      <c r="P122" s="2">
        <v>5.95</v>
      </c>
      <c r="Q122" s="3">
        <f t="shared" si="135"/>
        <v>64.0458</v>
      </c>
      <c r="R122" s="15">
        <f t="shared" si="136"/>
        <v>556.92935999999997</v>
      </c>
      <c r="S122" s="14">
        <v>1</v>
      </c>
    </row>
    <row r="123" spans="1:19" ht="16.5" customHeight="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27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 ht="16.5" x14ac:dyDescent="0.25">
      <c r="A124" s="41" t="s">
        <v>32</v>
      </c>
      <c r="B124" s="7">
        <v>3501</v>
      </c>
      <c r="C124" s="1" t="s">
        <v>0</v>
      </c>
      <c r="D124" s="1">
        <v>70.81</v>
      </c>
      <c r="E124" s="3">
        <f t="shared" ref="E124:E127" si="137">D124*10.764</f>
        <v>762.19884000000002</v>
      </c>
      <c r="F124" s="2">
        <v>3.53</v>
      </c>
      <c r="G124" s="3">
        <f t="shared" ref="G124:G127" si="138">F124*10.764</f>
        <v>37.996919999999996</v>
      </c>
      <c r="H124" s="15">
        <f>E124+G124</f>
        <v>800.19576000000006</v>
      </c>
      <c r="I124" s="14">
        <v>1</v>
      </c>
      <c r="J124" s="27"/>
      <c r="K124" s="41" t="s">
        <v>32</v>
      </c>
      <c r="L124" s="7">
        <v>3501</v>
      </c>
      <c r="M124" s="1" t="s">
        <v>0</v>
      </c>
      <c r="N124" s="1">
        <v>70.86</v>
      </c>
      <c r="O124" s="3">
        <f t="shared" ref="O124:O127" si="139">N124*10.764</f>
        <v>762.73703999999998</v>
      </c>
      <c r="P124" s="2">
        <v>3.71</v>
      </c>
      <c r="Q124" s="3">
        <f t="shared" ref="Q124:Q127" si="140">P124*10.764</f>
        <v>39.934439999999995</v>
      </c>
      <c r="R124" s="15">
        <f t="shared" ref="R124:R127" si="141">O124+Q124</f>
        <v>802.67147999999997</v>
      </c>
      <c r="S124" s="14">
        <v>1</v>
      </c>
    </row>
    <row r="125" spans="1:19" ht="16.5" x14ac:dyDescent="0.25">
      <c r="A125" s="41"/>
      <c r="B125" s="7">
        <v>3502</v>
      </c>
      <c r="C125" s="1" t="s">
        <v>0</v>
      </c>
      <c r="D125" s="1">
        <v>64.989999999999995</v>
      </c>
      <c r="E125" s="3">
        <f t="shared" si="137"/>
        <v>699.55235999999991</v>
      </c>
      <c r="F125" s="2">
        <v>6.42</v>
      </c>
      <c r="G125" s="3">
        <f t="shared" si="138"/>
        <v>69.104879999999994</v>
      </c>
      <c r="H125" s="15">
        <f>E125+G125</f>
        <v>768.65723999999989</v>
      </c>
      <c r="I125" s="14">
        <v>1</v>
      </c>
      <c r="J125" s="27"/>
      <c r="K125" s="41"/>
      <c r="L125" s="7">
        <v>3502</v>
      </c>
      <c r="M125" s="1" t="s">
        <v>0</v>
      </c>
      <c r="N125" s="1">
        <v>65.98</v>
      </c>
      <c r="O125" s="3">
        <f t="shared" si="139"/>
        <v>710.20871999999997</v>
      </c>
      <c r="P125" s="2">
        <v>6.61</v>
      </c>
      <c r="Q125" s="3">
        <f t="shared" si="140"/>
        <v>71.150040000000004</v>
      </c>
      <c r="R125" s="15">
        <f t="shared" si="141"/>
        <v>781.35875999999996</v>
      </c>
      <c r="S125" s="14">
        <v>1</v>
      </c>
    </row>
    <row r="126" spans="1:19" ht="16.5" x14ac:dyDescent="0.25">
      <c r="A126" s="41"/>
      <c r="B126" s="7">
        <v>3503</v>
      </c>
      <c r="C126" s="1" t="s">
        <v>0</v>
      </c>
      <c r="D126" s="1">
        <v>63.66</v>
      </c>
      <c r="E126" s="3">
        <f t="shared" si="137"/>
        <v>685.23623999999995</v>
      </c>
      <c r="F126" s="2">
        <v>6.59</v>
      </c>
      <c r="G126" s="3">
        <f t="shared" si="138"/>
        <v>70.934759999999997</v>
      </c>
      <c r="H126" s="15">
        <f>E126+G126</f>
        <v>756.17099999999994</v>
      </c>
      <c r="I126" s="14">
        <v>1</v>
      </c>
      <c r="J126" s="27"/>
      <c r="K126" s="41"/>
      <c r="L126" s="7">
        <v>3503</v>
      </c>
      <c r="M126" s="1" t="s">
        <v>0</v>
      </c>
      <c r="N126" s="1">
        <v>63.56</v>
      </c>
      <c r="O126" s="3">
        <f t="shared" si="139"/>
        <v>684.15984000000003</v>
      </c>
      <c r="P126" s="2">
        <v>6.9</v>
      </c>
      <c r="Q126" s="3">
        <f t="shared" si="140"/>
        <v>74.271599999999992</v>
      </c>
      <c r="R126" s="15">
        <f t="shared" si="141"/>
        <v>758.43144000000007</v>
      </c>
      <c r="S126" s="14">
        <v>1</v>
      </c>
    </row>
    <row r="127" spans="1:19" ht="16.5" x14ac:dyDescent="0.25">
      <c r="A127" s="41"/>
      <c r="B127" s="7">
        <v>3504</v>
      </c>
      <c r="C127" s="1" t="s">
        <v>1</v>
      </c>
      <c r="D127" s="1">
        <v>45.96</v>
      </c>
      <c r="E127" s="3">
        <f t="shared" si="137"/>
        <v>494.71343999999999</v>
      </c>
      <c r="F127" s="2">
        <v>5.95</v>
      </c>
      <c r="G127" s="3">
        <f t="shared" si="138"/>
        <v>64.0458</v>
      </c>
      <c r="H127" s="15">
        <f>E127+G127</f>
        <v>558.75923999999998</v>
      </c>
      <c r="I127" s="14">
        <v>1</v>
      </c>
      <c r="J127" s="27"/>
      <c r="K127" s="41"/>
      <c r="L127" s="7">
        <v>3504</v>
      </c>
      <c r="M127" s="1" t="s">
        <v>1</v>
      </c>
      <c r="N127" s="1">
        <v>45.79</v>
      </c>
      <c r="O127" s="3">
        <f t="shared" si="139"/>
        <v>492.88355999999999</v>
      </c>
      <c r="P127" s="2">
        <v>5.95</v>
      </c>
      <c r="Q127" s="3">
        <f t="shared" si="140"/>
        <v>64.0458</v>
      </c>
      <c r="R127" s="15">
        <f t="shared" si="141"/>
        <v>556.92935999999997</v>
      </c>
      <c r="S127" s="14">
        <v>1</v>
      </c>
    </row>
    <row r="128" spans="1:19" ht="16.5" customHeigh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27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 ht="16.5" x14ac:dyDescent="0.25">
      <c r="A129" s="41" t="s">
        <v>33</v>
      </c>
      <c r="B129" s="7">
        <v>3601</v>
      </c>
      <c r="C129" s="1" t="s">
        <v>0</v>
      </c>
      <c r="D129" s="1">
        <v>70.81</v>
      </c>
      <c r="E129" s="3">
        <f t="shared" ref="E129:E132" si="142">D129*10.764</f>
        <v>762.19884000000002</v>
      </c>
      <c r="F129" s="2">
        <v>3.53</v>
      </c>
      <c r="G129" s="3">
        <f t="shared" ref="G129:G132" si="143">F129*10.764</f>
        <v>37.996919999999996</v>
      </c>
      <c r="H129" s="15">
        <f>E129+G129</f>
        <v>800.19576000000006</v>
      </c>
      <c r="I129" s="14">
        <v>1</v>
      </c>
      <c r="J129" s="27"/>
      <c r="K129" s="41" t="s">
        <v>33</v>
      </c>
      <c r="L129" s="7">
        <v>3601</v>
      </c>
      <c r="M129" s="1" t="s">
        <v>0</v>
      </c>
      <c r="N129" s="1">
        <v>70.86</v>
      </c>
      <c r="O129" s="3">
        <f t="shared" ref="O129:O132" si="144">N129*10.764</f>
        <v>762.73703999999998</v>
      </c>
      <c r="P129" s="2">
        <v>3.71</v>
      </c>
      <c r="Q129" s="3">
        <f t="shared" ref="Q129:Q132" si="145">P129*10.764</f>
        <v>39.934439999999995</v>
      </c>
      <c r="R129" s="15">
        <f t="shared" ref="R129:R132" si="146">O129+Q129</f>
        <v>802.67147999999997</v>
      </c>
      <c r="S129" s="14">
        <v>1</v>
      </c>
    </row>
    <row r="130" spans="1:19" ht="16.5" x14ac:dyDescent="0.25">
      <c r="A130" s="41"/>
      <c r="B130" s="7">
        <v>3602</v>
      </c>
      <c r="C130" s="1" t="s">
        <v>0</v>
      </c>
      <c r="D130" s="1">
        <v>64.989999999999995</v>
      </c>
      <c r="E130" s="3">
        <f t="shared" si="142"/>
        <v>699.55235999999991</v>
      </c>
      <c r="F130" s="2">
        <v>6.42</v>
      </c>
      <c r="G130" s="3">
        <f t="shared" si="143"/>
        <v>69.104879999999994</v>
      </c>
      <c r="H130" s="15">
        <f>E130+G130</f>
        <v>768.65723999999989</v>
      </c>
      <c r="I130" s="14">
        <v>1</v>
      </c>
      <c r="J130" s="27"/>
      <c r="K130" s="41"/>
      <c r="L130" s="7">
        <v>3602</v>
      </c>
      <c r="M130" s="1" t="s">
        <v>0</v>
      </c>
      <c r="N130" s="1">
        <v>65.98</v>
      </c>
      <c r="O130" s="3">
        <f t="shared" si="144"/>
        <v>710.20871999999997</v>
      </c>
      <c r="P130" s="2">
        <v>6.61</v>
      </c>
      <c r="Q130" s="3">
        <f t="shared" si="145"/>
        <v>71.150040000000004</v>
      </c>
      <c r="R130" s="15">
        <f t="shared" si="146"/>
        <v>781.35875999999996</v>
      </c>
      <c r="S130" s="14">
        <v>1</v>
      </c>
    </row>
    <row r="131" spans="1:19" ht="16.5" x14ac:dyDescent="0.25">
      <c r="A131" s="41"/>
      <c r="B131" s="7">
        <v>3603</v>
      </c>
      <c r="C131" s="1" t="s">
        <v>0</v>
      </c>
      <c r="D131" s="1">
        <v>63.66</v>
      </c>
      <c r="E131" s="3">
        <f t="shared" si="142"/>
        <v>685.23623999999995</v>
      </c>
      <c r="F131" s="2">
        <v>6.59</v>
      </c>
      <c r="G131" s="3">
        <f t="shared" si="143"/>
        <v>70.934759999999997</v>
      </c>
      <c r="H131" s="15">
        <f>E131+G131</f>
        <v>756.17099999999994</v>
      </c>
      <c r="I131" s="14">
        <v>1</v>
      </c>
      <c r="J131" s="27"/>
      <c r="K131" s="41"/>
      <c r="L131" s="7">
        <v>3603</v>
      </c>
      <c r="M131" s="1" t="s">
        <v>0</v>
      </c>
      <c r="N131" s="1">
        <v>63.56</v>
      </c>
      <c r="O131" s="3">
        <f t="shared" si="144"/>
        <v>684.15984000000003</v>
      </c>
      <c r="P131" s="2">
        <v>6.9</v>
      </c>
      <c r="Q131" s="3">
        <f t="shared" si="145"/>
        <v>74.271599999999992</v>
      </c>
      <c r="R131" s="15">
        <f t="shared" si="146"/>
        <v>758.43144000000007</v>
      </c>
      <c r="S131" s="14">
        <v>1</v>
      </c>
    </row>
    <row r="132" spans="1:19" ht="16.5" x14ac:dyDescent="0.25">
      <c r="A132" s="41"/>
      <c r="B132" s="7">
        <v>3604</v>
      </c>
      <c r="C132" s="1" t="s">
        <v>1</v>
      </c>
      <c r="D132" s="1">
        <v>45.96</v>
      </c>
      <c r="E132" s="3">
        <f t="shared" si="142"/>
        <v>494.71343999999999</v>
      </c>
      <c r="F132" s="2">
        <v>5.95</v>
      </c>
      <c r="G132" s="3">
        <f t="shared" si="143"/>
        <v>64.0458</v>
      </c>
      <c r="H132" s="15">
        <f>E132+G132</f>
        <v>558.75923999999998</v>
      </c>
      <c r="I132" s="14">
        <v>1</v>
      </c>
      <c r="J132" s="27"/>
      <c r="K132" s="41"/>
      <c r="L132" s="7">
        <v>3604</v>
      </c>
      <c r="M132" s="1" t="s">
        <v>1</v>
      </c>
      <c r="N132" s="1">
        <v>45.79</v>
      </c>
      <c r="O132" s="3">
        <f t="shared" si="144"/>
        <v>492.88355999999999</v>
      </c>
      <c r="P132" s="2">
        <v>5.95</v>
      </c>
      <c r="Q132" s="3">
        <f t="shared" si="145"/>
        <v>64.0458</v>
      </c>
      <c r="R132" s="15">
        <f t="shared" si="146"/>
        <v>556.92935999999997</v>
      </c>
      <c r="S132" s="14">
        <v>1</v>
      </c>
    </row>
    <row r="133" spans="1:19" ht="16.5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27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 ht="16.5" x14ac:dyDescent="0.25">
      <c r="A134" s="41" t="s">
        <v>34</v>
      </c>
      <c r="B134" s="7">
        <v>3701</v>
      </c>
      <c r="C134" s="1" t="s">
        <v>0</v>
      </c>
      <c r="D134" s="1">
        <v>70.81</v>
      </c>
      <c r="E134" s="3">
        <f t="shared" ref="E134:E137" si="147">D134*10.764</f>
        <v>762.19884000000002</v>
      </c>
      <c r="F134" s="2">
        <v>3.53</v>
      </c>
      <c r="G134" s="3">
        <f t="shared" ref="G134:G137" si="148">F134*10.764</f>
        <v>37.996919999999996</v>
      </c>
      <c r="H134" s="15">
        <f>E134+G134</f>
        <v>800.19576000000006</v>
      </c>
      <c r="I134" s="14">
        <v>1</v>
      </c>
      <c r="J134" s="27"/>
      <c r="K134" s="41" t="s">
        <v>34</v>
      </c>
      <c r="L134" s="7">
        <v>3701</v>
      </c>
      <c r="M134" s="1" t="s">
        <v>0</v>
      </c>
      <c r="N134" s="1">
        <v>70.86</v>
      </c>
      <c r="O134" s="3">
        <f t="shared" ref="O134:O137" si="149">N134*10.764</f>
        <v>762.73703999999998</v>
      </c>
      <c r="P134" s="2">
        <v>3.71</v>
      </c>
      <c r="Q134" s="3">
        <f t="shared" ref="Q134:Q137" si="150">P134*10.764</f>
        <v>39.934439999999995</v>
      </c>
      <c r="R134" s="15">
        <f t="shared" ref="R134:R137" si="151">O134+Q134</f>
        <v>802.67147999999997</v>
      </c>
      <c r="S134" s="14">
        <v>1</v>
      </c>
    </row>
    <row r="135" spans="1:19" ht="16.5" x14ac:dyDescent="0.25">
      <c r="A135" s="41"/>
      <c r="B135" s="7">
        <v>3702</v>
      </c>
      <c r="C135" s="1" t="s">
        <v>0</v>
      </c>
      <c r="D135" s="1">
        <v>64.989999999999995</v>
      </c>
      <c r="E135" s="3">
        <f t="shared" si="147"/>
        <v>699.55235999999991</v>
      </c>
      <c r="F135" s="2">
        <v>6.42</v>
      </c>
      <c r="G135" s="3">
        <f t="shared" si="148"/>
        <v>69.104879999999994</v>
      </c>
      <c r="H135" s="15">
        <f>E135+G135</f>
        <v>768.65723999999989</v>
      </c>
      <c r="I135" s="14">
        <v>1</v>
      </c>
      <c r="J135" s="27"/>
      <c r="K135" s="41"/>
      <c r="L135" s="7">
        <v>3702</v>
      </c>
      <c r="M135" s="1" t="s">
        <v>0</v>
      </c>
      <c r="N135" s="1">
        <v>65.98</v>
      </c>
      <c r="O135" s="3">
        <f t="shared" si="149"/>
        <v>710.20871999999997</v>
      </c>
      <c r="P135" s="2">
        <v>6.61</v>
      </c>
      <c r="Q135" s="3">
        <f t="shared" si="150"/>
        <v>71.150040000000004</v>
      </c>
      <c r="R135" s="15">
        <f t="shared" si="151"/>
        <v>781.35875999999996</v>
      </c>
      <c r="S135" s="14">
        <v>1</v>
      </c>
    </row>
    <row r="136" spans="1:19" ht="16.5" x14ac:dyDescent="0.25">
      <c r="A136" s="41"/>
      <c r="B136" s="7">
        <v>3703</v>
      </c>
      <c r="C136" s="1" t="s">
        <v>0</v>
      </c>
      <c r="D136" s="1">
        <v>63.66</v>
      </c>
      <c r="E136" s="3">
        <f t="shared" si="147"/>
        <v>685.23623999999995</v>
      </c>
      <c r="F136" s="2">
        <v>6.59</v>
      </c>
      <c r="G136" s="3">
        <f t="shared" si="148"/>
        <v>70.934759999999997</v>
      </c>
      <c r="H136" s="15">
        <f>E136+G136</f>
        <v>756.17099999999994</v>
      </c>
      <c r="I136" s="14">
        <v>1</v>
      </c>
      <c r="J136" s="27"/>
      <c r="K136" s="41"/>
      <c r="L136" s="7">
        <v>3703</v>
      </c>
      <c r="M136" s="1" t="s">
        <v>0</v>
      </c>
      <c r="N136" s="1">
        <v>63.56</v>
      </c>
      <c r="O136" s="3">
        <f t="shared" si="149"/>
        <v>684.15984000000003</v>
      </c>
      <c r="P136" s="2">
        <v>6.9</v>
      </c>
      <c r="Q136" s="3">
        <f t="shared" si="150"/>
        <v>74.271599999999992</v>
      </c>
      <c r="R136" s="15">
        <f t="shared" si="151"/>
        <v>758.43144000000007</v>
      </c>
      <c r="S136" s="14">
        <v>1</v>
      </c>
    </row>
    <row r="137" spans="1:19" ht="16.5" x14ac:dyDescent="0.25">
      <c r="A137" s="41"/>
      <c r="B137" s="7">
        <v>3704</v>
      </c>
      <c r="C137" s="1" t="s">
        <v>1</v>
      </c>
      <c r="D137" s="1">
        <v>45.96</v>
      </c>
      <c r="E137" s="3">
        <f t="shared" si="147"/>
        <v>494.71343999999999</v>
      </c>
      <c r="F137" s="2">
        <v>5.95</v>
      </c>
      <c r="G137" s="3">
        <f t="shared" si="148"/>
        <v>64.0458</v>
      </c>
      <c r="H137" s="15">
        <f>E137+G137</f>
        <v>558.75923999999998</v>
      </c>
      <c r="I137" s="14">
        <v>1</v>
      </c>
      <c r="J137" s="27"/>
      <c r="K137" s="41"/>
      <c r="L137" s="7">
        <v>3704</v>
      </c>
      <c r="M137" s="1" t="s">
        <v>1</v>
      </c>
      <c r="N137" s="1">
        <v>45.79</v>
      </c>
      <c r="O137" s="3">
        <f t="shared" si="149"/>
        <v>492.88355999999999</v>
      </c>
      <c r="P137" s="2">
        <v>5.95</v>
      </c>
      <c r="Q137" s="3">
        <f t="shared" si="150"/>
        <v>64.0458</v>
      </c>
      <c r="R137" s="15">
        <f t="shared" si="151"/>
        <v>556.92935999999997</v>
      </c>
      <c r="S137" s="14">
        <v>1</v>
      </c>
    </row>
    <row r="138" spans="1:19" ht="16.5" customHeigh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27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 ht="16.5" x14ac:dyDescent="0.25">
      <c r="A139" s="41" t="s">
        <v>35</v>
      </c>
      <c r="B139" s="7">
        <v>3801</v>
      </c>
      <c r="C139" s="1" t="s">
        <v>0</v>
      </c>
      <c r="D139" s="1">
        <v>70.81</v>
      </c>
      <c r="E139" s="3">
        <f t="shared" ref="E139:E142" si="152">D139*10.764</f>
        <v>762.19884000000002</v>
      </c>
      <c r="F139" s="2">
        <v>3.53</v>
      </c>
      <c r="G139" s="3">
        <f t="shared" ref="G139:G142" si="153">F139*10.764</f>
        <v>37.996919999999996</v>
      </c>
      <c r="H139" s="15">
        <f>E139+G139</f>
        <v>800.19576000000006</v>
      </c>
      <c r="I139" s="14">
        <v>1</v>
      </c>
      <c r="J139" s="27"/>
      <c r="K139" s="41" t="s">
        <v>35</v>
      </c>
      <c r="L139" s="7">
        <v>3801</v>
      </c>
      <c r="M139" s="1" t="s">
        <v>0</v>
      </c>
      <c r="N139" s="1">
        <v>70.86</v>
      </c>
      <c r="O139" s="3">
        <f t="shared" ref="O139:O142" si="154">N139*10.764</f>
        <v>762.73703999999998</v>
      </c>
      <c r="P139" s="2">
        <v>3.71</v>
      </c>
      <c r="Q139" s="3">
        <f t="shared" ref="Q139:Q142" si="155">P139*10.764</f>
        <v>39.934439999999995</v>
      </c>
      <c r="R139" s="15">
        <f t="shared" ref="R139:R142" si="156">O139+Q139</f>
        <v>802.67147999999997</v>
      </c>
      <c r="S139" s="14">
        <v>1</v>
      </c>
    </row>
    <row r="140" spans="1:19" ht="16.5" x14ac:dyDescent="0.25">
      <c r="A140" s="41"/>
      <c r="B140" s="7">
        <v>3802</v>
      </c>
      <c r="C140" s="1" t="s">
        <v>0</v>
      </c>
      <c r="D140" s="1">
        <v>64.989999999999995</v>
      </c>
      <c r="E140" s="3">
        <f t="shared" si="152"/>
        <v>699.55235999999991</v>
      </c>
      <c r="F140" s="2">
        <v>6.42</v>
      </c>
      <c r="G140" s="3">
        <f t="shared" si="153"/>
        <v>69.104879999999994</v>
      </c>
      <c r="H140" s="15">
        <f>E140+G140</f>
        <v>768.65723999999989</v>
      </c>
      <c r="I140" s="14">
        <v>1</v>
      </c>
      <c r="J140" s="27"/>
      <c r="K140" s="41"/>
      <c r="L140" s="7">
        <v>3802</v>
      </c>
      <c r="M140" s="1" t="s">
        <v>0</v>
      </c>
      <c r="N140" s="1">
        <v>65.98</v>
      </c>
      <c r="O140" s="3">
        <f t="shared" si="154"/>
        <v>710.20871999999997</v>
      </c>
      <c r="P140" s="2">
        <v>6.61</v>
      </c>
      <c r="Q140" s="3">
        <f t="shared" si="155"/>
        <v>71.150040000000004</v>
      </c>
      <c r="R140" s="15">
        <f t="shared" si="156"/>
        <v>781.35875999999996</v>
      </c>
      <c r="S140" s="14">
        <v>1</v>
      </c>
    </row>
    <row r="141" spans="1:19" ht="16.5" x14ac:dyDescent="0.25">
      <c r="A141" s="41"/>
      <c r="B141" s="7">
        <v>3803</v>
      </c>
      <c r="C141" s="1" t="s">
        <v>0</v>
      </c>
      <c r="D141" s="1">
        <v>63.66</v>
      </c>
      <c r="E141" s="3">
        <f t="shared" si="152"/>
        <v>685.23623999999995</v>
      </c>
      <c r="F141" s="2">
        <v>6.59</v>
      </c>
      <c r="G141" s="3">
        <f t="shared" si="153"/>
        <v>70.934759999999997</v>
      </c>
      <c r="H141" s="15">
        <f>E141+G141</f>
        <v>756.17099999999994</v>
      </c>
      <c r="I141" s="14">
        <v>1</v>
      </c>
      <c r="J141" s="27"/>
      <c r="K141" s="41"/>
      <c r="L141" s="7">
        <v>3803</v>
      </c>
      <c r="M141" s="1" t="s">
        <v>0</v>
      </c>
      <c r="N141" s="1">
        <v>63.56</v>
      </c>
      <c r="O141" s="3">
        <f t="shared" si="154"/>
        <v>684.15984000000003</v>
      </c>
      <c r="P141" s="2">
        <v>6.9</v>
      </c>
      <c r="Q141" s="3">
        <f t="shared" si="155"/>
        <v>74.271599999999992</v>
      </c>
      <c r="R141" s="15">
        <f t="shared" si="156"/>
        <v>758.43144000000007</v>
      </c>
      <c r="S141" s="14">
        <v>1</v>
      </c>
    </row>
    <row r="142" spans="1:19" ht="16.5" x14ac:dyDescent="0.25">
      <c r="A142" s="41"/>
      <c r="B142" s="7">
        <v>3804</v>
      </c>
      <c r="C142" s="1" t="s">
        <v>1</v>
      </c>
      <c r="D142" s="1">
        <v>45.96</v>
      </c>
      <c r="E142" s="3">
        <f t="shared" si="152"/>
        <v>494.71343999999999</v>
      </c>
      <c r="F142" s="2">
        <v>5.95</v>
      </c>
      <c r="G142" s="3">
        <f t="shared" si="153"/>
        <v>64.0458</v>
      </c>
      <c r="H142" s="15">
        <f>E142+G142</f>
        <v>558.75923999999998</v>
      </c>
      <c r="I142" s="14">
        <v>1</v>
      </c>
      <c r="J142" s="27"/>
      <c r="K142" s="41"/>
      <c r="L142" s="7">
        <v>3804</v>
      </c>
      <c r="M142" s="1" t="s">
        <v>1</v>
      </c>
      <c r="N142" s="1">
        <v>45.79</v>
      </c>
      <c r="O142" s="3">
        <f t="shared" si="154"/>
        <v>492.88355999999999</v>
      </c>
      <c r="P142" s="2">
        <v>5.95</v>
      </c>
      <c r="Q142" s="3">
        <f t="shared" si="155"/>
        <v>64.0458</v>
      </c>
      <c r="R142" s="15">
        <f t="shared" si="156"/>
        <v>556.92935999999997</v>
      </c>
      <c r="S142" s="14">
        <v>1</v>
      </c>
    </row>
    <row r="143" spans="1:19" ht="16.5" customHeight="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27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 ht="16.5" x14ac:dyDescent="0.25">
      <c r="A144" s="41" t="s">
        <v>36</v>
      </c>
      <c r="B144" s="7">
        <v>3901</v>
      </c>
      <c r="C144" s="1" t="s">
        <v>0</v>
      </c>
      <c r="D144" s="1">
        <v>70.81</v>
      </c>
      <c r="E144" s="3">
        <f t="shared" ref="E144:E147" si="157">D144*10.764</f>
        <v>762.19884000000002</v>
      </c>
      <c r="F144" s="2">
        <v>3.53</v>
      </c>
      <c r="G144" s="3">
        <f t="shared" ref="G144:G147" si="158">F144*10.764</f>
        <v>37.996919999999996</v>
      </c>
      <c r="H144" s="15">
        <f>E144+G144</f>
        <v>800.19576000000006</v>
      </c>
      <c r="I144" s="14">
        <v>1</v>
      </c>
      <c r="J144" s="27"/>
      <c r="K144" s="41" t="s">
        <v>36</v>
      </c>
      <c r="L144" s="7">
        <v>3901</v>
      </c>
      <c r="M144" s="10" t="s">
        <v>40</v>
      </c>
      <c r="N144" s="1" t="s">
        <v>8</v>
      </c>
      <c r="O144" s="1" t="s">
        <v>8</v>
      </c>
      <c r="P144" s="1" t="s">
        <v>8</v>
      </c>
      <c r="Q144" s="1" t="s">
        <v>8</v>
      </c>
      <c r="R144" s="1" t="s">
        <v>8</v>
      </c>
      <c r="S144" s="1" t="s">
        <v>8</v>
      </c>
    </row>
    <row r="145" spans="1:19" ht="16.5" x14ac:dyDescent="0.25">
      <c r="A145" s="41"/>
      <c r="B145" s="7">
        <v>3902</v>
      </c>
      <c r="C145" s="1" t="s">
        <v>0</v>
      </c>
      <c r="D145" s="1">
        <v>64.989999999999995</v>
      </c>
      <c r="E145" s="3">
        <f t="shared" si="157"/>
        <v>699.55235999999991</v>
      </c>
      <c r="F145" s="2">
        <v>6.42</v>
      </c>
      <c r="G145" s="3">
        <f t="shared" si="158"/>
        <v>69.104879999999994</v>
      </c>
      <c r="H145" s="15">
        <f>E145+G145</f>
        <v>768.65723999999989</v>
      </c>
      <c r="I145" s="14">
        <v>1</v>
      </c>
      <c r="J145" s="27"/>
      <c r="K145" s="41"/>
      <c r="L145" s="7">
        <v>3902</v>
      </c>
      <c r="M145" s="1" t="s">
        <v>0</v>
      </c>
      <c r="N145" s="1">
        <v>65.98</v>
      </c>
      <c r="O145" s="3">
        <f t="shared" ref="O145" si="159">N145*10.764</f>
        <v>710.20871999999997</v>
      </c>
      <c r="P145" s="2">
        <v>6.61</v>
      </c>
      <c r="Q145" s="3">
        <f t="shared" ref="Q145" si="160">P145*10.764</f>
        <v>71.150040000000004</v>
      </c>
      <c r="R145" s="15">
        <f t="shared" ref="R145" si="161">O145+Q145</f>
        <v>781.35875999999996</v>
      </c>
      <c r="S145" s="14">
        <v>1</v>
      </c>
    </row>
    <row r="146" spans="1:19" ht="16.5" x14ac:dyDescent="0.25">
      <c r="A146" s="41"/>
      <c r="B146" s="7">
        <v>3903</v>
      </c>
      <c r="C146" s="1" t="s">
        <v>0</v>
      </c>
      <c r="D146" s="1">
        <v>63.66</v>
      </c>
      <c r="E146" s="3">
        <f t="shared" si="157"/>
        <v>685.23623999999995</v>
      </c>
      <c r="F146" s="2">
        <v>6.59</v>
      </c>
      <c r="G146" s="3">
        <f t="shared" si="158"/>
        <v>70.934759999999997</v>
      </c>
      <c r="H146" s="15">
        <f>E146+G146</f>
        <v>756.17099999999994</v>
      </c>
      <c r="I146" s="14">
        <v>1</v>
      </c>
      <c r="J146" s="27"/>
      <c r="K146" s="41"/>
      <c r="L146" s="7">
        <v>3903</v>
      </c>
      <c r="M146" s="1" t="s">
        <v>0</v>
      </c>
      <c r="N146" s="1">
        <v>63.56</v>
      </c>
      <c r="O146" s="3">
        <f t="shared" ref="O146:O147" si="162">N146*10.764</f>
        <v>684.15984000000003</v>
      </c>
      <c r="P146" s="2">
        <v>6.9</v>
      </c>
      <c r="Q146" s="3">
        <f t="shared" ref="Q146:Q147" si="163">P146*10.764</f>
        <v>74.271599999999992</v>
      </c>
      <c r="R146" s="15">
        <f t="shared" ref="R146:R147" si="164">O146+Q146</f>
        <v>758.43144000000007</v>
      </c>
      <c r="S146" s="14">
        <v>1</v>
      </c>
    </row>
    <row r="147" spans="1:19" ht="16.5" x14ac:dyDescent="0.25">
      <c r="A147" s="41"/>
      <c r="B147" s="7">
        <v>3904</v>
      </c>
      <c r="C147" s="1" t="s">
        <v>1</v>
      </c>
      <c r="D147" s="1">
        <v>45.96</v>
      </c>
      <c r="E147" s="3">
        <f t="shared" si="157"/>
        <v>494.71343999999999</v>
      </c>
      <c r="F147" s="2">
        <v>5.95</v>
      </c>
      <c r="G147" s="3">
        <f t="shared" si="158"/>
        <v>64.0458</v>
      </c>
      <c r="H147" s="15">
        <f>E147+G147</f>
        <v>558.75923999999998</v>
      </c>
      <c r="I147" s="14">
        <v>1</v>
      </c>
      <c r="J147" s="27"/>
      <c r="K147" s="41"/>
      <c r="L147" s="7">
        <v>3904</v>
      </c>
      <c r="M147" s="1" t="s">
        <v>1</v>
      </c>
      <c r="N147" s="1">
        <v>45.79</v>
      </c>
      <c r="O147" s="3">
        <f t="shared" si="162"/>
        <v>492.88355999999999</v>
      </c>
      <c r="P147" s="2">
        <v>5.95</v>
      </c>
      <c r="Q147" s="3">
        <f t="shared" si="163"/>
        <v>64.0458</v>
      </c>
      <c r="R147" s="15">
        <f t="shared" si="164"/>
        <v>556.92935999999997</v>
      </c>
      <c r="S147" s="14">
        <v>1</v>
      </c>
    </row>
    <row r="148" spans="1:19" ht="16.5" customHeigh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27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 ht="16.5" x14ac:dyDescent="0.25">
      <c r="A149" s="41" t="s">
        <v>37</v>
      </c>
      <c r="B149" s="7">
        <v>4001</v>
      </c>
      <c r="C149" s="1" t="s">
        <v>0</v>
      </c>
      <c r="D149" s="1">
        <v>70.81</v>
      </c>
      <c r="E149" s="3">
        <f t="shared" ref="E149:E152" si="165">D149*10.764</f>
        <v>762.19884000000002</v>
      </c>
      <c r="F149" s="2">
        <v>3.53</v>
      </c>
      <c r="G149" s="3">
        <f t="shared" ref="G149:G152" si="166">F149*10.764</f>
        <v>37.996919999999996</v>
      </c>
      <c r="H149" s="15">
        <f>E149+G149</f>
        <v>800.19576000000006</v>
      </c>
      <c r="I149" s="14">
        <v>1</v>
      </c>
      <c r="J149" s="27"/>
      <c r="K149" s="41" t="s">
        <v>37</v>
      </c>
      <c r="L149" s="7">
        <v>4001</v>
      </c>
      <c r="M149" s="1" t="s">
        <v>0</v>
      </c>
      <c r="N149" s="1">
        <v>70.86</v>
      </c>
      <c r="O149" s="3">
        <f t="shared" ref="O149:O152" si="167">N149*10.764</f>
        <v>762.73703999999998</v>
      </c>
      <c r="P149" s="2">
        <v>3.71</v>
      </c>
      <c r="Q149" s="3">
        <f t="shared" ref="Q149:Q152" si="168">P149*10.764</f>
        <v>39.934439999999995</v>
      </c>
      <c r="R149" s="15">
        <f t="shared" ref="R149:R152" si="169">O149+Q149</f>
        <v>802.67147999999997</v>
      </c>
      <c r="S149" s="14">
        <v>1</v>
      </c>
    </row>
    <row r="150" spans="1:19" ht="16.5" x14ac:dyDescent="0.25">
      <c r="A150" s="41"/>
      <c r="B150" s="7">
        <v>4002</v>
      </c>
      <c r="C150" s="1" t="s">
        <v>0</v>
      </c>
      <c r="D150" s="1">
        <v>64.989999999999995</v>
      </c>
      <c r="E150" s="3">
        <f t="shared" si="165"/>
        <v>699.55235999999991</v>
      </c>
      <c r="F150" s="2">
        <v>6.42</v>
      </c>
      <c r="G150" s="3">
        <f t="shared" si="166"/>
        <v>69.104879999999994</v>
      </c>
      <c r="H150" s="15">
        <f>E150+G150</f>
        <v>768.65723999999989</v>
      </c>
      <c r="I150" s="14">
        <v>1</v>
      </c>
      <c r="J150" s="27"/>
      <c r="K150" s="41"/>
      <c r="L150" s="7">
        <v>4002</v>
      </c>
      <c r="M150" s="1" t="s">
        <v>0</v>
      </c>
      <c r="N150" s="1">
        <v>65.98</v>
      </c>
      <c r="O150" s="3">
        <f t="shared" si="167"/>
        <v>710.20871999999997</v>
      </c>
      <c r="P150" s="2">
        <v>6.61</v>
      </c>
      <c r="Q150" s="3">
        <f t="shared" si="168"/>
        <v>71.150040000000004</v>
      </c>
      <c r="R150" s="15">
        <f t="shared" si="169"/>
        <v>781.35875999999996</v>
      </c>
      <c r="S150" s="14">
        <v>1</v>
      </c>
    </row>
    <row r="151" spans="1:19" ht="16.5" x14ac:dyDescent="0.25">
      <c r="A151" s="41"/>
      <c r="B151" s="7">
        <v>4003</v>
      </c>
      <c r="C151" s="1" t="s">
        <v>0</v>
      </c>
      <c r="D151" s="1">
        <v>63.66</v>
      </c>
      <c r="E151" s="3">
        <f t="shared" si="165"/>
        <v>685.23623999999995</v>
      </c>
      <c r="F151" s="2">
        <v>6.59</v>
      </c>
      <c r="G151" s="3">
        <f t="shared" si="166"/>
        <v>70.934759999999997</v>
      </c>
      <c r="H151" s="15">
        <f>E151+G151</f>
        <v>756.17099999999994</v>
      </c>
      <c r="I151" s="14">
        <v>1</v>
      </c>
      <c r="J151" s="27"/>
      <c r="K151" s="41"/>
      <c r="L151" s="7">
        <v>4003</v>
      </c>
      <c r="M151" s="1" t="s">
        <v>0</v>
      </c>
      <c r="N151" s="1">
        <v>63.56</v>
      </c>
      <c r="O151" s="3">
        <f t="shared" si="167"/>
        <v>684.15984000000003</v>
      </c>
      <c r="P151" s="2">
        <v>6.9</v>
      </c>
      <c r="Q151" s="3">
        <f t="shared" si="168"/>
        <v>74.271599999999992</v>
      </c>
      <c r="R151" s="15">
        <f t="shared" si="169"/>
        <v>758.43144000000007</v>
      </c>
      <c r="S151" s="14">
        <v>1</v>
      </c>
    </row>
    <row r="152" spans="1:19" ht="16.5" x14ac:dyDescent="0.25">
      <c r="A152" s="41"/>
      <c r="B152" s="7">
        <v>4004</v>
      </c>
      <c r="C152" s="1" t="s">
        <v>1</v>
      </c>
      <c r="D152" s="1">
        <v>45.96</v>
      </c>
      <c r="E152" s="3">
        <f t="shared" si="165"/>
        <v>494.71343999999999</v>
      </c>
      <c r="F152" s="2">
        <v>5.95</v>
      </c>
      <c r="G152" s="3">
        <f t="shared" si="166"/>
        <v>64.0458</v>
      </c>
      <c r="H152" s="15">
        <f>E152+G152</f>
        <v>558.75923999999998</v>
      </c>
      <c r="I152" s="14">
        <v>1</v>
      </c>
      <c r="J152" s="27"/>
      <c r="K152" s="41"/>
      <c r="L152" s="7">
        <v>4004</v>
      </c>
      <c r="M152" s="1" t="s">
        <v>1</v>
      </c>
      <c r="N152" s="1">
        <v>45.79</v>
      </c>
      <c r="O152" s="3">
        <f t="shared" si="167"/>
        <v>492.88355999999999</v>
      </c>
      <c r="P152" s="2">
        <v>5.95</v>
      </c>
      <c r="Q152" s="3">
        <f t="shared" si="168"/>
        <v>64.0458</v>
      </c>
      <c r="R152" s="15">
        <f t="shared" si="169"/>
        <v>556.92935999999997</v>
      </c>
      <c r="S152" s="14">
        <v>1</v>
      </c>
    </row>
    <row r="153" spans="1:19" ht="16.5" customHeigh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27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 ht="16.5" x14ac:dyDescent="0.25">
      <c r="A154" s="41" t="s">
        <v>38</v>
      </c>
      <c r="B154" s="7">
        <v>4101</v>
      </c>
      <c r="C154" s="1" t="s">
        <v>0</v>
      </c>
      <c r="D154" s="1">
        <v>70.81</v>
      </c>
      <c r="E154" s="3">
        <f t="shared" ref="E154:E155" si="170">D154*10.764</f>
        <v>762.19884000000002</v>
      </c>
      <c r="F154" s="2">
        <v>3.53</v>
      </c>
      <c r="G154" s="3">
        <f t="shared" ref="G154:G155" si="171">F154*10.764</f>
        <v>37.996919999999996</v>
      </c>
      <c r="H154" s="15">
        <f>E154+G154</f>
        <v>800.19576000000006</v>
      </c>
      <c r="I154" s="14">
        <v>1</v>
      </c>
      <c r="J154" s="27"/>
      <c r="K154" s="41" t="s">
        <v>38</v>
      </c>
      <c r="L154" s="7">
        <v>4101</v>
      </c>
      <c r="M154" s="1" t="s">
        <v>0</v>
      </c>
      <c r="N154" s="1">
        <v>70.86</v>
      </c>
      <c r="O154" s="3">
        <f t="shared" ref="O154" si="172">N154*10.764</f>
        <v>762.73703999999998</v>
      </c>
      <c r="P154" s="2">
        <v>3.71</v>
      </c>
      <c r="Q154" s="3">
        <f t="shared" ref="Q154" si="173">P154*10.764</f>
        <v>39.934439999999995</v>
      </c>
      <c r="R154" s="15">
        <f t="shared" ref="R154" si="174">O154+Q154</f>
        <v>802.67147999999997</v>
      </c>
      <c r="S154" s="14">
        <v>1</v>
      </c>
    </row>
    <row r="155" spans="1:19" ht="16.5" x14ac:dyDescent="0.25">
      <c r="A155" s="41"/>
      <c r="B155" s="7">
        <v>4102</v>
      </c>
      <c r="C155" s="1" t="s">
        <v>0</v>
      </c>
      <c r="D155" s="1">
        <v>64.989999999999995</v>
      </c>
      <c r="E155" s="3">
        <f t="shared" si="170"/>
        <v>699.55235999999991</v>
      </c>
      <c r="F155" s="2">
        <v>6.42</v>
      </c>
      <c r="G155" s="3">
        <f t="shared" si="171"/>
        <v>69.104879999999994</v>
      </c>
      <c r="H155" s="15">
        <f>E155+G155</f>
        <v>768.65723999999989</v>
      </c>
      <c r="I155" s="14">
        <v>1</v>
      </c>
      <c r="J155" s="27"/>
      <c r="K155" s="41"/>
      <c r="L155" s="7">
        <v>4102</v>
      </c>
      <c r="M155" s="65" t="s">
        <v>51</v>
      </c>
      <c r="N155" s="65"/>
      <c r="O155" s="65"/>
      <c r="P155" s="65"/>
      <c r="Q155" s="65"/>
      <c r="R155" s="65"/>
      <c r="S155" s="65"/>
    </row>
    <row r="156" spans="1:19" ht="16.5" customHeight="1" x14ac:dyDescent="0.25">
      <c r="A156" s="41"/>
      <c r="B156" s="7">
        <v>4103</v>
      </c>
      <c r="C156" s="65" t="s">
        <v>51</v>
      </c>
      <c r="D156" s="65"/>
      <c r="E156" s="65"/>
      <c r="F156" s="65"/>
      <c r="G156" s="65"/>
      <c r="H156" s="65"/>
      <c r="I156" s="65"/>
      <c r="J156" s="27"/>
      <c r="K156" s="41"/>
      <c r="L156" s="7">
        <v>4103</v>
      </c>
      <c r="M156" s="65"/>
      <c r="N156" s="65"/>
      <c r="O156" s="65"/>
      <c r="P156" s="65"/>
      <c r="Q156" s="65"/>
      <c r="R156" s="65"/>
      <c r="S156" s="65"/>
    </row>
    <row r="157" spans="1:19" ht="17.25" customHeight="1" x14ac:dyDescent="0.25">
      <c r="A157" s="41"/>
      <c r="B157" s="7">
        <v>4104</v>
      </c>
      <c r="C157" s="65"/>
      <c r="D157" s="65"/>
      <c r="E157" s="65"/>
      <c r="F157" s="65"/>
      <c r="G157" s="65"/>
      <c r="H157" s="65"/>
      <c r="I157" s="65"/>
      <c r="J157" s="27"/>
      <c r="K157" s="41"/>
      <c r="L157" s="7">
        <v>4104</v>
      </c>
      <c r="M157" s="65"/>
      <c r="N157" s="65"/>
      <c r="O157" s="65"/>
      <c r="P157" s="65"/>
      <c r="Q157" s="65"/>
      <c r="R157" s="65"/>
      <c r="S157" s="65"/>
    </row>
    <row r="158" spans="1:19" ht="30.75" customHeight="1" x14ac:dyDescent="0.25">
      <c r="A158" s="64" t="s">
        <v>54</v>
      </c>
      <c r="B158" s="64"/>
      <c r="C158" s="64"/>
      <c r="D158" s="64"/>
      <c r="E158" s="64"/>
      <c r="F158" s="64"/>
      <c r="G158" s="64"/>
      <c r="H158" s="32">
        <f>SUM(H4:H157)</f>
        <v>84881.567160000064</v>
      </c>
      <c r="I158" s="33">
        <f>SUM(I4:I157)</f>
        <v>118</v>
      </c>
      <c r="J158" s="34"/>
      <c r="K158" s="64" t="s">
        <v>55</v>
      </c>
      <c r="L158" s="64"/>
      <c r="M158" s="64"/>
      <c r="N158" s="64"/>
      <c r="O158" s="64"/>
      <c r="P158" s="64"/>
      <c r="Q158" s="64"/>
      <c r="R158" s="32">
        <f>SUM(R5:R157)</f>
        <v>83771.04528000002</v>
      </c>
      <c r="S158" s="33">
        <f>SUM(S4:S157)</f>
        <v>116</v>
      </c>
    </row>
    <row r="159" spans="1:19" x14ac:dyDescent="0.25">
      <c r="A159" s="61" t="s">
        <v>64</v>
      </c>
      <c r="B159" s="61"/>
      <c r="C159" s="61"/>
      <c r="D159" s="60" t="s">
        <v>72</v>
      </c>
      <c r="E159" s="60"/>
      <c r="F159" s="60"/>
      <c r="G159" s="60"/>
      <c r="H159" s="60"/>
      <c r="K159" s="61" t="s">
        <v>65</v>
      </c>
      <c r="L159" s="61"/>
      <c r="M159" s="61"/>
      <c r="O159" s="57" t="s">
        <v>74</v>
      </c>
      <c r="P159" s="57"/>
      <c r="Q159" s="57"/>
      <c r="R159" s="57"/>
      <c r="S159" s="57"/>
    </row>
    <row r="160" spans="1:19" ht="45.75" customHeight="1" x14ac:dyDescent="0.3">
      <c r="A160" s="4" t="s">
        <v>44</v>
      </c>
      <c r="B160" s="4" t="s">
        <v>45</v>
      </c>
      <c r="C160" s="5" t="s">
        <v>6</v>
      </c>
      <c r="D160" s="58" t="s">
        <v>69</v>
      </c>
      <c r="E160" s="58"/>
      <c r="F160" s="58"/>
      <c r="G160" s="58"/>
      <c r="H160" s="20">
        <f>C165+M165</f>
        <v>234</v>
      </c>
      <c r="I160" s="12"/>
      <c r="K160" s="4" t="s">
        <v>44</v>
      </c>
      <c r="L160" s="4" t="s">
        <v>45</v>
      </c>
      <c r="M160" s="5" t="s">
        <v>6</v>
      </c>
      <c r="O160" s="48" t="s">
        <v>73</v>
      </c>
      <c r="P160" s="49"/>
      <c r="Q160" s="50"/>
      <c r="R160" s="23" t="s">
        <v>2</v>
      </c>
      <c r="S160" s="24" t="s">
        <v>60</v>
      </c>
    </row>
    <row r="161" spans="1:19" ht="18.75" customHeight="1" x14ac:dyDescent="0.3">
      <c r="A161" s="1" t="s">
        <v>1</v>
      </c>
      <c r="B161" s="1">
        <v>559</v>
      </c>
      <c r="C161" s="1">
        <f>I7+I12+I22+I27+I32+I37+I42+I47+I52+I57+I62+I67+I72+I77+I82+I87+I92+I97+I102+I107+I112+I117+I122+I127+I132+I137+I142+I147+I152+I17</f>
        <v>30</v>
      </c>
      <c r="D161" s="59" t="s">
        <v>70</v>
      </c>
      <c r="E161" s="59"/>
      <c r="F161" s="59"/>
      <c r="G161" s="59"/>
      <c r="H161" s="19">
        <v>4</v>
      </c>
      <c r="K161" s="1" t="s">
        <v>1</v>
      </c>
      <c r="L161" s="1">
        <v>557</v>
      </c>
      <c r="M161" s="1">
        <f>SUM(S157,S152,S147,S142,S137,S132,S127,S122,S117,S112,S107,S102,S97,S92,S87,S82,S77,S72,S67,S62,S57,S52,S47,S42,S37,S32,S27,S22,S17,S12,K8,S7)</f>
        <v>30</v>
      </c>
      <c r="O161" s="51" t="s">
        <v>50</v>
      </c>
      <c r="P161" s="52"/>
      <c r="Q161" s="53"/>
      <c r="R161" s="25" t="s">
        <v>66</v>
      </c>
      <c r="S161" s="26">
        <v>559</v>
      </c>
    </row>
    <row r="162" spans="1:19" ht="17.25" customHeight="1" x14ac:dyDescent="0.3">
      <c r="A162" s="1" t="s">
        <v>0</v>
      </c>
      <c r="B162" s="1">
        <v>769</v>
      </c>
      <c r="C162" s="3">
        <f>I5+I10+I15+I20+I25+I30+I35+I40+I45+I50+I55+I60+I65+I70+I75+I80+I85+I90+I95+I100+I110+I115+I105+I120+I125+I130+I135+I145+I150+I140+I155</f>
        <v>31</v>
      </c>
      <c r="D162" s="20" t="s">
        <v>71</v>
      </c>
      <c r="E162" s="20"/>
      <c r="F162" s="20"/>
      <c r="G162" s="20"/>
      <c r="H162" s="20">
        <f>H160-H161</f>
        <v>230</v>
      </c>
      <c r="K162" s="1" t="s">
        <v>0</v>
      </c>
      <c r="L162" s="1">
        <v>758</v>
      </c>
      <c r="M162" s="1">
        <f>SUM(S156,S151,S146,S141,S136,S131,S126,S121,S116,S111,S106,S101,S96,S91,S86,S81,S76,S71,S66,S61,S56,S51,S46,S41,S36,S31,S26,S21,S16,S11,S6,)</f>
        <v>30</v>
      </c>
      <c r="O162" s="54" t="s">
        <v>57</v>
      </c>
      <c r="P162" s="55"/>
      <c r="Q162" s="56"/>
      <c r="R162" s="25" t="s">
        <v>61</v>
      </c>
      <c r="S162" s="25">
        <v>800</v>
      </c>
    </row>
    <row r="163" spans="1:19" ht="18.75" x14ac:dyDescent="0.3">
      <c r="A163" s="1" t="s">
        <v>0</v>
      </c>
      <c r="B163" s="1">
        <v>756</v>
      </c>
      <c r="C163" s="1">
        <f>+I6+I11+I16+I21+I26+I31+I36+I41+I46+I51++I56+I61+I66++I71+I76+I81+I86+I91+I96+I101+I106+I111+I116+I121+I126+I131+I136+I141+I146+I151+I156</f>
        <v>30</v>
      </c>
      <c r="D163" s="58" t="s">
        <v>67</v>
      </c>
      <c r="E163" s="58"/>
      <c r="F163" s="58"/>
      <c r="G163" s="58"/>
      <c r="H163" s="18">
        <f>H158+R158</f>
        <v>168652.61244000008</v>
      </c>
      <c r="I163" s="11"/>
      <c r="K163" s="1" t="s">
        <v>0</v>
      </c>
      <c r="L163" s="1">
        <v>781</v>
      </c>
      <c r="M163" s="1">
        <f>SUM(S155,S150,S145,S140,S135,S130,S125,S120,S115,S110,S105,S100,S95,S90,S85,S80,S75,S70,S65,S60,S55,S50,S45,S40,S35,S30,S25,S20,S15,S10,S5,)</f>
        <v>30</v>
      </c>
      <c r="O163" s="54" t="s">
        <v>58</v>
      </c>
      <c r="P163" s="55"/>
      <c r="Q163" s="56"/>
      <c r="R163" s="25" t="s">
        <v>62</v>
      </c>
      <c r="S163" s="25">
        <v>769</v>
      </c>
    </row>
    <row r="164" spans="1:19" ht="18" customHeight="1" x14ac:dyDescent="0.3">
      <c r="A164" s="1" t="s">
        <v>0</v>
      </c>
      <c r="B164" s="1">
        <v>800</v>
      </c>
      <c r="C164" s="13">
        <f>I9+I14+I19+I24+I29+I34+I44+I49+I54+I59+I64+I69+I79+I84+I89+I94+I99+I104+I114+I119+I124+I129+I134+I139+I144+I149+I154</f>
        <v>27</v>
      </c>
      <c r="D164" s="59" t="s">
        <v>68</v>
      </c>
      <c r="E164" s="59"/>
      <c r="F164" s="59"/>
      <c r="G164" s="59"/>
      <c r="H164" s="19">
        <f>S165</f>
        <v>2909</v>
      </c>
      <c r="K164" s="1" t="s">
        <v>0</v>
      </c>
      <c r="L164" s="1">
        <v>803</v>
      </c>
      <c r="M164" s="1">
        <f>SUM(S154,S149,S139,S134,S129,S124,S119,S114,S104,S99,S94,S89,S84,S79,S69,S64,S59,S54,S49,S44,S34,S29,S24,S19,S14,S9,)</f>
        <v>26</v>
      </c>
      <c r="O164" s="54" t="s">
        <v>59</v>
      </c>
      <c r="P164" s="55"/>
      <c r="Q164" s="56"/>
      <c r="R164" s="25" t="s">
        <v>63</v>
      </c>
      <c r="S164" s="25">
        <v>781</v>
      </c>
    </row>
    <row r="165" spans="1:19" ht="27.75" customHeight="1" x14ac:dyDescent="0.3">
      <c r="A165" s="62" t="s">
        <v>46</v>
      </c>
      <c r="B165" s="63"/>
      <c r="C165" s="22">
        <f>C164+C163+C162+C161</f>
        <v>118</v>
      </c>
      <c r="D165" s="58" t="s">
        <v>77</v>
      </c>
      <c r="E165" s="58"/>
      <c r="F165" s="58"/>
      <c r="G165" s="58"/>
      <c r="H165" s="17">
        <f>H163-H164</f>
        <v>165743.61244000008</v>
      </c>
      <c r="I165" s="16" t="s">
        <v>76</v>
      </c>
      <c r="K165" s="62" t="s">
        <v>46</v>
      </c>
      <c r="L165" s="63"/>
      <c r="M165" s="21">
        <f>M164+M163+M162+M161</f>
        <v>116</v>
      </c>
      <c r="O165" s="45" t="s">
        <v>75</v>
      </c>
      <c r="P165" s="46"/>
      <c r="Q165" s="46"/>
      <c r="R165" s="47"/>
      <c r="S165" s="25">
        <f>SUM(S161:S164)</f>
        <v>2909</v>
      </c>
    </row>
    <row r="168" spans="1:19" ht="22.5" customHeight="1" x14ac:dyDescent="0.25"/>
    <row r="170" spans="1:19" x14ac:dyDescent="0.25">
      <c r="L170">
        <f>26*4</f>
        <v>104</v>
      </c>
    </row>
    <row r="171" spans="1:19" x14ac:dyDescent="0.25">
      <c r="L171">
        <f>4*3</f>
        <v>12</v>
      </c>
    </row>
    <row r="172" spans="1:19" x14ac:dyDescent="0.25">
      <c r="L172">
        <v>2</v>
      </c>
      <c r="O172" s="6"/>
    </row>
    <row r="173" spans="1:19" x14ac:dyDescent="0.25">
      <c r="L173">
        <f>SUM(L170:L172)</f>
        <v>118</v>
      </c>
    </row>
  </sheetData>
  <mergeCells count="155">
    <mergeCell ref="K149:K152"/>
    <mergeCell ref="K154:K157"/>
    <mergeCell ref="K158:Q158"/>
    <mergeCell ref="A154:A157"/>
    <mergeCell ref="A158:G158"/>
    <mergeCell ref="A153:I153"/>
    <mergeCell ref="K153:S153"/>
    <mergeCell ref="K165:L165"/>
    <mergeCell ref="A149:A152"/>
    <mergeCell ref="C156:I157"/>
    <mergeCell ref="M155:S157"/>
    <mergeCell ref="D163:G163"/>
    <mergeCell ref="D164:G164"/>
    <mergeCell ref="D165:G165"/>
    <mergeCell ref="D161:G161"/>
    <mergeCell ref="D160:G160"/>
    <mergeCell ref="D159:H159"/>
    <mergeCell ref="A159:C159"/>
    <mergeCell ref="K159:M159"/>
    <mergeCell ref="A165:B165"/>
    <mergeCell ref="C74:I74"/>
    <mergeCell ref="M74:S74"/>
    <mergeCell ref="K83:S83"/>
    <mergeCell ref="O165:R165"/>
    <mergeCell ref="O160:Q160"/>
    <mergeCell ref="O161:Q161"/>
    <mergeCell ref="O162:Q162"/>
    <mergeCell ref="O163:Q163"/>
    <mergeCell ref="O164:Q164"/>
    <mergeCell ref="A113:I113"/>
    <mergeCell ref="K113:S113"/>
    <mergeCell ref="A88:I88"/>
    <mergeCell ref="K88:S88"/>
    <mergeCell ref="A93:I93"/>
    <mergeCell ref="K93:S93"/>
    <mergeCell ref="A98:I98"/>
    <mergeCell ref="K98:S98"/>
    <mergeCell ref="A143:I143"/>
    <mergeCell ref="K143:S143"/>
    <mergeCell ref="A148:I148"/>
    <mergeCell ref="K148:S148"/>
    <mergeCell ref="K118:S118"/>
    <mergeCell ref="O159:S159"/>
    <mergeCell ref="A123:I123"/>
    <mergeCell ref="A38:I38"/>
    <mergeCell ref="K38:S38"/>
    <mergeCell ref="A29:A32"/>
    <mergeCell ref="A34:A37"/>
    <mergeCell ref="A39:A42"/>
    <mergeCell ref="K29:K32"/>
    <mergeCell ref="C39:I39"/>
    <mergeCell ref="M39:S39"/>
    <mergeCell ref="K34:K37"/>
    <mergeCell ref="K39:K42"/>
    <mergeCell ref="K23:S23"/>
    <mergeCell ref="A14:A17"/>
    <mergeCell ref="A19:A22"/>
    <mergeCell ref="A24:A27"/>
    <mergeCell ref="C4:I4"/>
    <mergeCell ref="M4:S4"/>
    <mergeCell ref="A28:I28"/>
    <mergeCell ref="K28:S28"/>
    <mergeCell ref="A33:I33"/>
    <mergeCell ref="K33:S33"/>
    <mergeCell ref="K49:K52"/>
    <mergeCell ref="K54:K57"/>
    <mergeCell ref="K59:K62"/>
    <mergeCell ref="K64:K67"/>
    <mergeCell ref="K69:K72"/>
    <mergeCell ref="K114:K117"/>
    <mergeCell ref="R1:S1"/>
    <mergeCell ref="A1:Q1"/>
    <mergeCell ref="A9:A12"/>
    <mergeCell ref="A2:I2"/>
    <mergeCell ref="K9:K12"/>
    <mergeCell ref="K14:K17"/>
    <mergeCell ref="K19:K22"/>
    <mergeCell ref="K24:K27"/>
    <mergeCell ref="A4:A7"/>
    <mergeCell ref="A8:I8"/>
    <mergeCell ref="K8:S8"/>
    <mergeCell ref="K2:S2"/>
    <mergeCell ref="K4:K7"/>
    <mergeCell ref="A13:I13"/>
    <mergeCell ref="K13:S13"/>
    <mergeCell ref="A18:I18"/>
    <mergeCell ref="K18:S18"/>
    <mergeCell ref="A23:I23"/>
    <mergeCell ref="K108:S108"/>
    <mergeCell ref="A73:I73"/>
    <mergeCell ref="K73:S73"/>
    <mergeCell ref="A78:I78"/>
    <mergeCell ref="K99:K102"/>
    <mergeCell ref="K104:K107"/>
    <mergeCell ref="K109:K112"/>
    <mergeCell ref="K44:K47"/>
    <mergeCell ref="A129:A132"/>
    <mergeCell ref="A79:A82"/>
    <mergeCell ref="A84:A87"/>
    <mergeCell ref="A89:A92"/>
    <mergeCell ref="A94:A97"/>
    <mergeCell ref="A99:A102"/>
    <mergeCell ref="A54:A57"/>
    <mergeCell ref="A59:A62"/>
    <mergeCell ref="A64:A67"/>
    <mergeCell ref="A69:A72"/>
    <mergeCell ref="A74:A77"/>
    <mergeCell ref="K84:K87"/>
    <mergeCell ref="K78:S78"/>
    <mergeCell ref="A83:I83"/>
    <mergeCell ref="A48:I48"/>
    <mergeCell ref="K48:S48"/>
    <mergeCell ref="K74:K77"/>
    <mergeCell ref="K79:K82"/>
    <mergeCell ref="K89:K92"/>
    <mergeCell ref="K94:K97"/>
    <mergeCell ref="A118:I118"/>
    <mergeCell ref="A128:I128"/>
    <mergeCell ref="C109:I109"/>
    <mergeCell ref="K43:S43"/>
    <mergeCell ref="A104:A107"/>
    <mergeCell ref="A109:A112"/>
    <mergeCell ref="A53:I53"/>
    <mergeCell ref="K53:S53"/>
    <mergeCell ref="A44:A47"/>
    <mergeCell ref="A49:A52"/>
    <mergeCell ref="A43:I43"/>
    <mergeCell ref="A58:I58"/>
    <mergeCell ref="K58:S58"/>
    <mergeCell ref="A63:I63"/>
    <mergeCell ref="K63:S63"/>
    <mergeCell ref="A68:I68"/>
    <mergeCell ref="K68:S68"/>
    <mergeCell ref="A103:I103"/>
    <mergeCell ref="K103:S103"/>
    <mergeCell ref="A108:I108"/>
    <mergeCell ref="M109:S109"/>
    <mergeCell ref="A139:A142"/>
    <mergeCell ref="A144:A147"/>
    <mergeCell ref="K144:K147"/>
    <mergeCell ref="K139:K142"/>
    <mergeCell ref="K138:S138"/>
    <mergeCell ref="A114:A117"/>
    <mergeCell ref="A119:A122"/>
    <mergeCell ref="A124:A127"/>
    <mergeCell ref="A138:I138"/>
    <mergeCell ref="K119:K122"/>
    <mergeCell ref="K124:K127"/>
    <mergeCell ref="K129:K132"/>
    <mergeCell ref="K134:K137"/>
    <mergeCell ref="A134:A137"/>
    <mergeCell ref="K123:S123"/>
    <mergeCell ref="K128:S128"/>
    <mergeCell ref="A133:I133"/>
    <mergeCell ref="K133:S133"/>
  </mergeCells>
  <printOptions horizontalCentered="1" verticalCentered="1"/>
  <pageMargins left="0.25" right="0.25" top="0.25" bottom="0.25" header="0.3" footer="0.3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&amp; SOUTH TOWER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3</dc:creator>
  <cp:lastModifiedBy>Vinita Surve</cp:lastModifiedBy>
  <cp:lastPrinted>2024-06-20T14:10:00Z</cp:lastPrinted>
  <dcterms:created xsi:type="dcterms:W3CDTF">2021-05-20T06:43:00Z</dcterms:created>
  <dcterms:modified xsi:type="dcterms:W3CDTF">2024-10-19T09:17:10Z</dcterms:modified>
</cp:coreProperties>
</file>